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７年度\令和７年度第２回\第２回資料\経営比較分析表\"/>
    </mc:Choice>
  </mc:AlternateContent>
  <xr:revisionPtr revIDLastSave="0" documentId="13_ncr:1_{03C3C2C2-1148-4F41-83A2-12D0DE742375}" xr6:coauthVersionLast="47" xr6:coauthVersionMax="47" xr10:uidLastSave="{00000000-0000-0000-0000-000000000000}"/>
  <workbookProtection workbookAlgorithmName="SHA-512" workbookHashValue="6u5TQlCEGfemTKxY5b+vSeTdNGmph80wkHwaEKJOKLCZ7ojt3DvIsrYPMh+2DDFa/jePMGIQuPiTX3oy1PZdtQ==" workbookSaltValue="6vZ0wKEKZ1w6xA3uUpbWx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AT10" i="4"/>
  <c r="AL10" i="4"/>
  <c r="I10" i="4"/>
  <c r="AL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<sst xmlns="http://schemas.openxmlformats.org/spreadsheetml/2006/main" count="231" uniqueCount="117">
  <si>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</si>
  <si>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</si>
  <si>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</si>
  <si>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</si>
  <si>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</si>
  <si>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</si>
  <si>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</si>
  <si>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</si>
  <si>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</si>
  <si>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</si>
  <si>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</si>
  <si>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</si>
  <si>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</si>
  <si>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</si>
  <si>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</si>
  <si>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</si>
  <si>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</si>
  <si>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</si>
  <si>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</si>
  <si>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</si>
  <si>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</si>
  <si>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</si>
  <si>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</si>
  <si>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</si>
  <si>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</si>
  <si>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</si>
  <si>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</si>
  <si>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</si>
  <si>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</si>
  <si>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</si>
  <si>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</si>
  <si>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</si>
  <si>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</si>
  <si>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</si>
  <si>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</si>
  <si>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</si>
  <si>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</si>
  <si>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</si>
  <si>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</si>
  <si>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</si>
  <si>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</si>
  <si>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</si>
  <si>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</si>
  <si>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</si>
  <si>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</si>
  <si>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</si>
  <si>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</si>
  <si>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</si>
  <si>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</si>
  <si>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</si>
  <si>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</si>
  <si>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</si>
  <si>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</si>
  <si>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</si>
  <si>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</si>
  <si>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</si>
  <si>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</si>
  <si>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</si>
  <si>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</si>
  <si>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</si>
  <si>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</si>
  <si>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</si>
  <si>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</si>
  <si>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</si>
  <si>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</si>
  <si>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</si>
  <si>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</si>
  <si>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</si>
  <si>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</si>
  <si>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</si>
  <si>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</si>
  <si>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</si>
  <si>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</si>
  <si>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</si>
  <si>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</si>
  <si>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</si>
  <si>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</si>
  <si>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</si>
  <si>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</si>
  <si>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</si>
  <si>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</si>
  <si>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</si>
  <si>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</si>
  <si>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</si>
  <si>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</si>
  <si>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</si>
  <si>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</si>
  <si>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</si>
  <si>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</si>
  <si>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</si>
  <si>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</si>
  <si>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</si>
  <si>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</si>
  <si>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</si>
  <si>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</si>
  <si>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</si>
  <si>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</si>
  <si>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</si>
  <si>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</si>
  <si>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</si>
  <si>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</si>
  <si>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</si>
  <si>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</si>
  <si>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</si>
  <si>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</si>
  <si>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</si>
  <si>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</si>
  <si>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</si>
  <si>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</si>
  <si>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</si>
  <si>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</si>
  <si>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</si>
  <si>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</si>
  <si>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</si>
  <si>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法適用後、５回目の決算であり、有形固定資産減価償却率は低い状況です。昭和５８年に供用開始した施設は老朽化しており、下水道ストックマネジメント計画に基づき改築を行っています。法定耐用年数を超えた管渠はなく、現在のところ老朽管更新は実施していません。
　計画的な修繕や改築を実施するため、現在はストックマネジメント計画に基づいた点検・調査に取り組んでいます。</t>
    <rPh sb="2" eb="4">
      <t>テキヨウ</t>
    </rPh>
    <rPh sb="7" eb="9">
      <t>カイメ</t>
    </rPh>
    <rPh sb="16" eb="18">
      <t>ユウケイ</t>
    </rPh>
    <rPh sb="18" eb="20">
      <t>コテイ</t>
    </rPh>
    <rPh sb="20" eb="22">
      <t>シサン</t>
    </rPh>
    <rPh sb="22" eb="24">
      <t>ゲンカ</t>
    </rPh>
    <rPh sb="58" eb="61">
      <t>ゲスイドウ</t>
    </rPh>
    <rPh sb="71" eb="73">
      <t>ケイカク</t>
    </rPh>
    <rPh sb="74" eb="75">
      <t>モト</t>
    </rPh>
    <rPh sb="77" eb="79">
      <t>カイチク</t>
    </rPh>
    <rPh sb="80" eb="81">
      <t>オコナ</t>
    </rPh>
    <rPh sb="87" eb="88">
      <t>ホウ</t>
    </rPh>
    <rPh sb="88" eb="89">
      <t>サダ</t>
    </rPh>
    <rPh sb="89" eb="91">
      <t>タイヨウ</t>
    </rPh>
    <rPh sb="91" eb="93">
      <t>ネンスウ</t>
    </rPh>
    <rPh sb="94" eb="95">
      <t>コ</t>
    </rPh>
    <rPh sb="97" eb="98">
      <t>クダ</t>
    </rPh>
    <rPh sb="98" eb="99">
      <t>キョ</t>
    </rPh>
    <rPh sb="103" eb="105">
      <t>ゲンザイ</t>
    </rPh>
    <rPh sb="115" eb="117">
      <t>ジッシ</t>
    </rPh>
    <rPh sb="136" eb="138">
      <t>ジッシ</t>
    </rPh>
    <rPh sb="143" eb="145">
      <t>ゲンザイ</t>
    </rPh>
    <phoneticPr fontId="4"/>
  </si>
  <si>
    <t>　経常収支比率が100％となっているものの、一般会計からの繰入金に依存している状況です。
 流動比率に関しては全国平均および類似団体平均を上回っているものの、今後の人口減少による使用料収入の減少、物価高騰に伴う施設維持管理費用の増加、さらには施設の老朽化に伴う更新費用の増加を考慮すると、経営環境は依然として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ります。</t>
    <rPh sb="235" eb="237">
      <t>シュウエキ</t>
    </rPh>
    <rPh sb="238" eb="240">
      <t>カクホ</t>
    </rPh>
    <rPh sb="241" eb="243">
      <t>イジ</t>
    </rPh>
    <rPh sb="243" eb="246">
      <t>カンリヒ</t>
    </rPh>
    <rPh sb="247" eb="249">
      <t>ケイヒ</t>
    </rPh>
    <rPh sb="249" eb="251">
      <t>シュクゲン</t>
    </rPh>
    <rPh sb="252" eb="253">
      <t>ツト</t>
    </rPh>
    <phoneticPr fontId="4"/>
  </si>
  <si>
    <r>
      <t xml:space="preserve">　経常収支比率は100％を維持しており、累積欠損金も少ない状態にあります。しかしながら、収益の中で一般会計からの繰入金が依然として高い割合を占めています。
　流動比率は、企業債の元金償還額の減少等の影響により令和5年度から改善しており、全国平均および類似団体平均を上回る水準となっています。
　今後、経営の健全性を確保していくためには、水洗化率の向上などによる収益基盤の強化と、さらなる経費縮減の推進が必要です。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
　経費回収率は、下水道使用料の減免を行った令和5年度より改善しており、全国平均および類似団体平均を上回る水準となっています。
</t>
    </r>
    <r>
      <rPr>
        <sz val="11"/>
        <color rgb="FFFF0000"/>
        <rFont val="ＭＳ ゴシック"/>
        <family val="3"/>
        <charset val="128"/>
      </rPr>
      <t>　</t>
    </r>
    <r>
      <rPr>
        <sz val="11"/>
        <rFont val="ＭＳ ゴシック"/>
        <family val="3"/>
        <charset val="128"/>
      </rPr>
      <t>施設利用率に関しては、能登半島地震により被災した管渠からの不明水流入が多かったため、利用率は増加しました。しかし、管渠の復旧作業が進むにつれて不明水の流入は減少し、今後は利用率が徐々に低下していくことが想定されます。</t>
    </r>
    <r>
      <rPr>
        <sz val="11"/>
        <color rgb="FFFF0000"/>
        <rFont val="ＭＳ ゴシック"/>
        <family val="3"/>
        <charset val="128"/>
      </rPr>
      <t xml:space="preserve">
</t>
    </r>
    <r>
      <rPr>
        <sz val="11"/>
        <rFont val="ＭＳ ゴシック"/>
        <family val="3"/>
        <charset val="128"/>
      </rPr>
      <t xml:space="preserve">
</t>
    </r>
    <rPh sb="342" eb="343">
      <t>オコナ</t>
    </rPh>
    <rPh sb="344" eb="346">
      <t>ヒツヨウ</t>
    </rPh>
    <rPh sb="354" eb="356">
      <t>ケイヒ</t>
    </rPh>
    <rPh sb="356" eb="359">
      <t>カイシュウリツ</t>
    </rPh>
    <rPh sb="362" eb="364">
      <t>ゲンメン</t>
    </rPh>
    <rPh sb="365" eb="366">
      <t>オコナ</t>
    </rPh>
    <rPh sb="459" eb="462">
      <t>リヨウリツ</t>
    </rPh>
    <rPh sb="512" eb="514">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</si>
</sst>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0.21</c:v>
                </c:pt>
                <c:pt idx="2">
                  <c:v>0.04</c:v>
                </c:pt>
                <c:pt idx="3">
                  <c:v>0.14000000000000001</c:v>
                </c:pt>
                <c:pt idx="4" formatCode="#,##0.00;&quot;△&quot;#,##0.00">
                  <c:v>0</c:v>
                </c:pt>
              </c:numCache>
            </c:numRef>
          </c:val>
          <c:extLst>
            <c:ext xmlns:c16="http://schemas.microsoft.com/office/drawing/2014/chart" uri="{C3380CC4-5D6E-409C-BE32-E72D297353CC}">
              <c16:uniqueId val="{00000000-48AA-4298-A99F-5E82AD3DB5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48AA-4298-A99F-5E82AD3DB5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57.94</c:v>
                </c:pt>
                <c:pt idx="1">
                  <c:v>57.43</c:v>
                </c:pt>
                <c:pt idx="2">
                  <c:v>56.46</c:v>
                </c:pt>
                <c:pt idx="3">
                  <c:v>56.19</c:v>
                </c:pt>
                <c:pt idx="4">
                  <c:v>61.74</c:v>
                </c:pt>
              </c:numCache>
            </c:numRef>
          </c:val>
          <c:extLst>
            <c:ext xmlns:c16="http://schemas.microsoft.com/office/drawing/2014/chart" uri="{C3380CC4-5D6E-409C-BE32-E72D297353CC}">
              <c16:uniqueId val="{00000000-BCFA-4024-8BE0-25654A3516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CFA-4024-8BE0-25654A3516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93.66</c:v>
                </c:pt>
                <c:pt idx="1">
                  <c:v>94.68</c:v>
                </c:pt>
                <c:pt idx="2">
                  <c:v>94.98</c:v>
                </c:pt>
                <c:pt idx="3">
                  <c:v>95.16</c:v>
                </c:pt>
                <c:pt idx="4">
                  <c:v>95.44</c:v>
                </c:pt>
              </c:numCache>
            </c:numRef>
          </c:val>
          <c:extLst>
            <c:ext xmlns:c16="http://schemas.microsoft.com/office/drawing/2014/chart" uri="{C3380CC4-5D6E-409C-BE32-E72D297353CC}">
              <c16:uniqueId val="{00000000-670A-4AAE-BD1E-CDAB9076B2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670A-4AAE-BD1E-CDAB9076B2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100.49</c:v>
                </c:pt>
                <c:pt idx="1">
                  <c:v>100.17</c:v>
                </c:pt>
                <c:pt idx="2">
                  <c:v>100.1</c:v>
                </c:pt>
                <c:pt idx="3">
                  <c:v>100.27</c:v>
                </c:pt>
                <c:pt idx="4">
                  <c:v>100</c:v>
                </c:pt>
              </c:numCache>
            </c:numRef>
          </c:val>
          <c:extLst>
            <c:ext xmlns:c16="http://schemas.microsoft.com/office/drawing/2014/chart" uri="{C3380CC4-5D6E-409C-BE32-E72D297353CC}">
              <c16:uniqueId val="{00000000-A4CF-4122-B2F2-DB9A6277C8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A4CF-4122-B2F2-DB9A6277C8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5.34</c:v>
                </c:pt>
                <c:pt idx="1">
                  <c:v>9.64</c:v>
                </c:pt>
                <c:pt idx="2">
                  <c:v>13.69</c:v>
                </c:pt>
                <c:pt idx="3">
                  <c:v>17.75</c:v>
                </c:pt>
                <c:pt idx="4">
                  <c:v>21.51</c:v>
                </c:pt>
              </c:numCache>
            </c:numRef>
          </c:val>
          <c:extLst>
            <c:ext xmlns:c16="http://schemas.microsoft.com/office/drawing/2014/chart" uri="{C3380CC4-5D6E-409C-BE32-E72D297353CC}">
              <c16:uniqueId val="{00000000-9385-4A38-981F-E261CE9E47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9385-4A38-981F-E261CE9E47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F9-4391-8394-40A3E0BCD7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B1F9-4391-8394-40A3E0BCD7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1.54</c:v>
                </c:pt>
              </c:numCache>
            </c:numRef>
          </c:val>
          <c:extLst>
            <c:ext xmlns:c16="http://schemas.microsoft.com/office/drawing/2014/chart" uri="{C3380CC4-5D6E-409C-BE32-E72D297353CC}">
              <c16:uniqueId val="{00000000-81EF-479F-BCB7-6BB3ACA8ED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81EF-479F-BCB7-6BB3ACA8ED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28.76</c:v>
                </c:pt>
                <c:pt idx="1">
                  <c:v>34.75</c:v>
                </c:pt>
                <c:pt idx="2">
                  <c:v>75.97</c:v>
                </c:pt>
                <c:pt idx="3">
                  <c:v>89.52</c:v>
                </c:pt>
                <c:pt idx="4">
                  <c:v>124.31</c:v>
                </c:pt>
              </c:numCache>
            </c:numRef>
          </c:val>
          <c:extLst>
            <c:ext xmlns:c16="http://schemas.microsoft.com/office/drawing/2014/chart" uri="{C3380CC4-5D6E-409C-BE32-E72D297353CC}">
              <c16:uniqueId val="{00000000-B105-4CEF-A007-E6E7F79177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B105-4CEF-A007-E6E7F79177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344.64</c:v>
                </c:pt>
                <c:pt idx="1">
                  <c:v>295.39</c:v>
                </c:pt>
                <c:pt idx="2">
                  <c:v>290.22000000000003</c:v>
                </c:pt>
                <c:pt idx="3">
                  <c:v>275.27</c:v>
                </c:pt>
                <c:pt idx="4">
                  <c:v>222.24</c:v>
                </c:pt>
              </c:numCache>
            </c:numRef>
          </c:val>
          <c:extLst>
            <c:ext xmlns:c16="http://schemas.microsoft.com/office/drawing/2014/chart" uri="{C3380CC4-5D6E-409C-BE32-E72D297353CC}">
              <c16:uniqueId val="{00000000-0B0F-47D7-919D-DC9F15DFAD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0B0F-47D7-919D-DC9F15DFAD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118.62</c:v>
                </c:pt>
                <c:pt idx="1">
                  <c:v>113.97</c:v>
                </c:pt>
                <c:pt idx="2">
                  <c:v>99.72</c:v>
                </c:pt>
                <c:pt idx="3">
                  <c:v>91.39</c:v>
                </c:pt>
                <c:pt idx="4">
                  <c:v>99.28</c:v>
                </c:pt>
              </c:numCache>
            </c:numRef>
          </c:val>
          <c:extLst>
            <c:ext xmlns:c16="http://schemas.microsoft.com/office/drawing/2014/chart" uri="{C3380CC4-5D6E-409C-BE32-E72D297353CC}">
              <c16:uniqueId val="{00000000-E195-454A-9AEE-E822B1CEDE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E195-454A-9AEE-E822B1CEDE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129.85</c:v>
                </c:pt>
                <c:pt idx="1">
                  <c:v>135.63999999999999</c:v>
                </c:pt>
                <c:pt idx="2">
                  <c:v>155.11000000000001</c:v>
                </c:pt>
                <c:pt idx="3">
                  <c:v>153.27000000000001</c:v>
                </c:pt>
                <c:pt idx="4">
                  <c:v>155.94</c:v>
                </c:pt>
              </c:numCache>
            </c:numRef>
          </c:val>
          <c:extLst>
            <c:ext xmlns:c16="http://schemas.microsoft.com/office/drawing/2014/chart" uri="{C3380CC4-5D6E-409C-BE32-E72D297353CC}">
              <c16:uniqueId val="{00000000-E3BD-401D-B555-8150005F42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E3BD-401D-B555-8150005F42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42167</v>
      </c>
      <c r="AM8" s="41"/>
      <c r="AN8" s="41"/>
      <c r="AO8" s="41"/>
      <c r="AP8" s="41"/>
      <c r="AQ8" s="41"/>
      <c r="AR8" s="41"/>
      <c r="AS8" s="41"/>
      <c r="AT8" s="34">
        <f>データ!T6</f>
        <v>230.54</v>
      </c>
      <c r="AU8" s="34"/>
      <c r="AV8" s="34"/>
      <c r="AW8" s="34"/>
      <c r="AX8" s="34"/>
      <c r="AY8" s="34"/>
      <c r="AZ8" s="34"/>
      <c r="BA8" s="34"/>
      <c r="BB8" s="34">
        <f>データ!U6</f>
        <v>182.91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78.58</v>
      </c>
      <c r="J10" s="34"/>
      <c r="K10" s="34"/>
      <c r="L10" s="34"/>
      <c r="M10" s="34"/>
      <c r="N10" s="34"/>
      <c r="O10" s="34"/>
      <c r="P10" s="34">
        <f>データ!P6</f>
        <v>49.08</v>
      </c>
      <c r="Q10" s="34"/>
      <c r="R10" s="34"/>
      <c r="S10" s="34"/>
      <c r="T10" s="34"/>
      <c r="U10" s="34"/>
      <c r="V10" s="34"/>
      <c r="W10" s="34">
        <f>データ!Q6</f>
        <v>76.209999999999994</v>
      </c>
      <c r="X10" s="34"/>
      <c r="Y10" s="34"/>
      <c r="Z10" s="34"/>
      <c r="AA10" s="34"/>
      <c r="AB10" s="34"/>
      <c r="AC10" s="34"/>
      <c r="AD10" s="41">
        <f>データ!R6</f>
        <v>3185</v>
      </c>
      <c r="AE10" s="41"/>
      <c r="AF10" s="41"/>
      <c r="AG10" s="41"/>
      <c r="AH10" s="41"/>
      <c r="AI10" s="41"/>
      <c r="AJ10" s="41"/>
      <c r="AK10" s="2"/>
      <c r="AL10" s="41">
        <f>データ!V6</f>
        <v>20532</v>
      </c>
      <c r="AM10" s="41"/>
      <c r="AN10" s="41"/>
      <c r="AO10" s="41"/>
      <c r="AP10" s="41"/>
      <c r="AQ10" s="41"/>
      <c r="AR10" s="41"/>
      <c r="AS10" s="41"/>
      <c r="AT10" s="34">
        <f>データ!W6</f>
        <v>7.57</v>
      </c>
      <c r="AU10" s="34"/>
      <c r="AV10" s="34"/>
      <c r="AW10" s="34"/>
      <c r="AX10" s="34"/>
      <c r="AY10" s="34"/>
      <c r="AZ10" s="34"/>
      <c r="BA10" s="34"/>
      <c r="BB10" s="34">
        <f>データ!X6</f>
        <v>2712.29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pbFs0dI7XT5w3SqXbNs1/JUNgkw5kSI65YXiNBbMtpB5oKHmUuDHnZjdlQxkTw4Ip0Q03Ldq1aGxenZeV+xng==" saltValue="jYC+lGxGayW4ShD88GJji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162051</v>
      </c>
      <c r="D6" s="19">
        <f t="shared" si="3"/>
        <v>46</v>
      </c>
      <c r="E6" s="19">
        <f t="shared" si="3"/>
        <v>17</v>
      </c>
      <c r="F6" s="19">
        <f t="shared" si="3"/>
        <v>1</v>
      </c>
      <c r="G6" s="19">
        <f t="shared" si="3"/>
        <v>0</v>
      </c>
      <c r="H6" s="19" t="str">
        <f t="shared" si="3"/>
        <v>富山県　氷見市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78.58</v>
      </c>
      <c r="P6" s="20">
        <f t="shared" si="3"/>
        <v>49.08</v>
      </c>
      <c r="Q6" s="20">
        <f t="shared" si="3"/>
        <v>76.209999999999994</v>
      </c>
      <c r="R6" s="20">
        <f t="shared" si="3"/>
        <v>3185</v>
      </c>
      <c r="S6" s="20">
        <f t="shared" si="3"/>
        <v>42167</v>
      </c>
      <c r="T6" s="20">
        <f t="shared" si="3"/>
        <v>230.54</v>
      </c>
      <c r="U6" s="20">
        <f t="shared" si="3"/>
        <v>182.91</v>
      </c>
      <c r="V6" s="20">
        <f t="shared" si="3"/>
        <v>20532</v>
      </c>
      <c r="W6" s="20">
        <f t="shared" si="3"/>
        <v>7.57</v>
      </c>
      <c r="X6" s="20">
        <f t="shared" si="3"/>
        <v>2712.29</v>
      </c>
      <c r="Y6" s="21">
        <f>IF(Y7="",NA(),Y7)</f>
        <v>100.49</v>
      </c>
      <c r="Z6" s="21">
        <f t="shared" ref="Z6:AH6" si="4">IF(Z7="",NA(),Z7)</f>
        <v>100.17</v>
      </c>
      <c r="AA6" s="21">
        <f t="shared" si="4"/>
        <v>100.1</v>
      </c>
      <c r="AB6" s="21">
        <f t="shared" si="4"/>
        <v>100.27</v>
      </c>
      <c r="AC6" s="21">
        <f t="shared" si="4"/>
        <v>100</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1">
        <f t="shared" si="5"/>
        <v>1.54</v>
      </c>
      <c r="AO6" s="21">
        <f t="shared" si="5"/>
        <v>18.36</v>
      </c>
      <c r="AP6" s="21">
        <f t="shared" si="5"/>
        <v>18.010000000000002</v>
      </c>
      <c r="AQ6" s="21">
        <f t="shared" si="5"/>
        <v>23.86</v>
      </c>
      <c r="AR6" s="21">
        <f t="shared" si="5"/>
        <v>18.41</v>
      </c>
      <c r="AS6" s="21">
        <f t="shared" si="5"/>
        <v>16.91</v>
      </c>
      <c r="AT6" s="20" t="str">
        <f>IF(AT7="","",IF(AT7="-","【-】","【"&amp;SUBSTITUTE(TEXT(AT7,"#,##0.00"),"-","△")&amp;"】"))</f>
        <v>【3.12】</v>
      </c>
      <c r="AU6" s="21">
        <f>IF(AU7="",NA(),AU7)</f>
        <v>28.76</v>
      </c>
      <c r="AV6" s="21">
        <f t="shared" ref="AV6:BD6" si="6">IF(AV7="",NA(),AV7)</f>
        <v>34.75</v>
      </c>
      <c r="AW6" s="21">
        <f t="shared" si="6"/>
        <v>75.97</v>
      </c>
      <c r="AX6" s="21">
        <f t="shared" si="6"/>
        <v>89.52</v>
      </c>
      <c r="AY6" s="21">
        <f t="shared" si="6"/>
        <v>124.31</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344.64</v>
      </c>
      <c r="BG6" s="21">
        <f t="shared" ref="BG6:BO6" si="7">IF(BG7="",NA(),BG7)</f>
        <v>295.39</v>
      </c>
      <c r="BH6" s="21">
        <f t="shared" si="7"/>
        <v>290.22000000000003</v>
      </c>
      <c r="BI6" s="21">
        <f t="shared" si="7"/>
        <v>275.27</v>
      </c>
      <c r="BJ6" s="21">
        <f t="shared" si="7"/>
        <v>222.24</v>
      </c>
      <c r="BK6" s="21">
        <f t="shared" si="7"/>
        <v>789.08</v>
      </c>
      <c r="BL6" s="21">
        <f t="shared" si="7"/>
        <v>747.84</v>
      </c>
      <c r="BM6" s="21">
        <f t="shared" si="7"/>
        <v>804.98</v>
      </c>
      <c r="BN6" s="21">
        <f t="shared" si="7"/>
        <v>767.56</v>
      </c>
      <c r="BO6" s="21">
        <f t="shared" si="7"/>
        <v>795.22</v>
      </c>
      <c r="BP6" s="20" t="str">
        <f>IF(BP7="","",IF(BP7="-","【-】","【"&amp;SUBSTITUTE(TEXT(BP7,"#,##0.00"),"-","△")&amp;"】"))</f>
        <v>【602.56】</v>
      </c>
      <c r="BQ6" s="21">
        <f>IF(BQ7="",NA(),BQ7)</f>
        <v>118.62</v>
      </c>
      <c r="BR6" s="21">
        <f t="shared" ref="BR6:BZ6" si="8">IF(BR7="",NA(),BR7)</f>
        <v>113.97</v>
      </c>
      <c r="BS6" s="21">
        <f t="shared" si="8"/>
        <v>99.72</v>
      </c>
      <c r="BT6" s="21">
        <f t="shared" si="8"/>
        <v>91.39</v>
      </c>
      <c r="BU6" s="21">
        <f t="shared" si="8"/>
        <v>99.28</v>
      </c>
      <c r="BV6" s="21">
        <f t="shared" si="8"/>
        <v>88.25</v>
      </c>
      <c r="BW6" s="21">
        <f t="shared" si="8"/>
        <v>90.17</v>
      </c>
      <c r="BX6" s="21">
        <f t="shared" si="8"/>
        <v>88.71</v>
      </c>
      <c r="BY6" s="21">
        <f t="shared" si="8"/>
        <v>90.23</v>
      </c>
      <c r="BZ6" s="21">
        <f t="shared" si="8"/>
        <v>90.78</v>
      </c>
      <c r="CA6" s="20" t="str">
        <f>IF(CA7="","",IF(CA7="-","【-】","【"&amp;SUBSTITUTE(TEXT(CA7,"#,##0.00"),"-","△")&amp;"】"))</f>
        <v>【97.94】</v>
      </c>
      <c r="CB6" s="21">
        <f>IF(CB7="",NA(),CB7)</f>
        <v>129.85</v>
      </c>
      <c r="CC6" s="21">
        <f t="shared" ref="CC6:CK6" si="9">IF(CC7="",NA(),CC7)</f>
        <v>135.63999999999999</v>
      </c>
      <c r="CD6" s="21">
        <f t="shared" si="9"/>
        <v>155.11000000000001</v>
      </c>
      <c r="CE6" s="21">
        <f t="shared" si="9"/>
        <v>153.27000000000001</v>
      </c>
      <c r="CF6" s="21">
        <f t="shared" si="9"/>
        <v>155.94</v>
      </c>
      <c r="CG6" s="21">
        <f t="shared" si="9"/>
        <v>176.37</v>
      </c>
      <c r="CH6" s="21">
        <f t="shared" si="9"/>
        <v>173.17</v>
      </c>
      <c r="CI6" s="21">
        <f t="shared" si="9"/>
        <v>174.8</v>
      </c>
      <c r="CJ6" s="21">
        <f t="shared" si="9"/>
        <v>170.2</v>
      </c>
      <c r="CK6" s="21">
        <f t="shared" si="9"/>
        <v>170.83</v>
      </c>
      <c r="CL6" s="20" t="str">
        <f>IF(CL7="","",IF(CL7="-","【-】","【"&amp;SUBSTITUTE(TEXT(CL7,"#,##0.00"),"-","△")&amp;"】"))</f>
        <v>【140.98】</v>
      </c>
      <c r="CM6" s="21">
        <f>IF(CM7="",NA(),CM7)</f>
        <v>57.94</v>
      </c>
      <c r="CN6" s="21">
        <f t="shared" ref="CN6:CV6" si="10">IF(CN7="",NA(),CN7)</f>
        <v>57.43</v>
      </c>
      <c r="CO6" s="21">
        <f t="shared" si="10"/>
        <v>56.46</v>
      </c>
      <c r="CP6" s="21">
        <f t="shared" si="10"/>
        <v>56.19</v>
      </c>
      <c r="CQ6" s="21">
        <f t="shared" si="10"/>
        <v>61.74</v>
      </c>
      <c r="CR6" s="21">
        <f t="shared" si="10"/>
        <v>56.72</v>
      </c>
      <c r="CS6" s="21">
        <f t="shared" si="10"/>
        <v>56.43</v>
      </c>
      <c r="CT6" s="21">
        <f t="shared" si="10"/>
        <v>55.82</v>
      </c>
      <c r="CU6" s="21">
        <f t="shared" si="10"/>
        <v>56.51</v>
      </c>
      <c r="CV6" s="21">
        <f t="shared" si="10"/>
        <v>56.85</v>
      </c>
      <c r="CW6" s="20" t="str">
        <f>IF(CW7="","",IF(CW7="-","【-】","【"&amp;SUBSTITUTE(TEXT(CW7,"#,##0.00"),"-","△")&amp;"】"))</f>
        <v>【60.13】</v>
      </c>
      <c r="CX6" s="21">
        <f>IF(CX7="",NA(),CX7)</f>
        <v>93.66</v>
      </c>
      <c r="CY6" s="21">
        <f t="shared" ref="CY6:DG6" si="11">IF(CY7="",NA(),CY7)</f>
        <v>94.68</v>
      </c>
      <c r="CZ6" s="21">
        <f t="shared" si="11"/>
        <v>94.98</v>
      </c>
      <c r="DA6" s="21">
        <f t="shared" si="11"/>
        <v>95.16</v>
      </c>
      <c r="DB6" s="21">
        <f t="shared" si="11"/>
        <v>95.44</v>
      </c>
      <c r="DC6" s="21">
        <f t="shared" si="11"/>
        <v>90.72</v>
      </c>
      <c r="DD6" s="21">
        <f t="shared" si="11"/>
        <v>91.07</v>
      </c>
      <c r="DE6" s="21">
        <f t="shared" si="11"/>
        <v>90.67</v>
      </c>
      <c r="DF6" s="21">
        <f t="shared" si="11"/>
        <v>90.62</v>
      </c>
      <c r="DG6" s="21">
        <f t="shared" si="11"/>
        <v>90.79</v>
      </c>
      <c r="DH6" s="20" t="str">
        <f>IF(DH7="","",IF(DH7="-","【-】","【"&amp;SUBSTITUTE(TEXT(DH7,"#,##0.00"),"-","△")&amp;"】"))</f>
        <v>【96.00】</v>
      </c>
      <c r="DI6" s="21">
        <f>IF(DI7="",NA(),DI7)</f>
        <v>5.34</v>
      </c>
      <c r="DJ6" s="21">
        <f t="shared" ref="DJ6:DR6" si="12">IF(DJ7="",NA(),DJ7)</f>
        <v>9.64</v>
      </c>
      <c r="DK6" s="21">
        <f t="shared" si="12"/>
        <v>13.69</v>
      </c>
      <c r="DL6" s="21">
        <f t="shared" si="12"/>
        <v>17.75</v>
      </c>
      <c r="DM6" s="21">
        <f t="shared" si="12"/>
        <v>21.51</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1">
        <f t="shared" ref="EF6:EN6" si="14">IF(EF7="",NA(),EF7)</f>
        <v>0.21</v>
      </c>
      <c r="EG6" s="21">
        <f t="shared" si="14"/>
        <v>0.04</v>
      </c>
      <c r="EH6" s="21">
        <f t="shared" si="14"/>
        <v>0.14000000000000001</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162051</v>
      </c>
      <c r="D7" s="23">
        <v>46</v>
      </c>
      <c r="E7" s="23">
        <v>17</v>
      </c>
      <c r="F7" s="23">
        <v>1</v>
      </c>
      <c r="G7" s="23">
        <v>0</v>
      </c>
      <c r="H7" s="23" t="s">
        <v>96</v>
      </c>
      <c r="I7" s="23" t="s">
        <v>97</v>
      </c>
      <c r="J7" s="23" t="s">
        <v>98</v>
      </c>
      <c r="K7" s="23" t="s">
        <v>99</v>
      </c>
      <c r="L7" s="23" t="s">
        <v>100</v>
      </c>
      <c r="M7" s="23" t="s">
        <v>101</v>
      </c>
      <c r="N7" s="24" t="s">
        <v>102</v>
      </c>
      <c r="O7" s="24">
        <v>78.58</v>
      </c>
      <c r="P7" s="24">
        <v>49.08</v>
      </c>
      <c r="Q7" s="24">
        <v>76.209999999999994</v>
      </c>
      <c r="R7" s="24">
        <v>3185</v>
      </c>
      <c r="S7" s="24">
        <v>42167</v>
      </c>
      <c r="T7" s="24">
        <v>230.54</v>
      </c>
      <c r="U7" s="24">
        <v>182.91</v>
      </c>
      <c r="V7" s="24">
        <v>20532</v>
      </c>
      <c r="W7" s="24">
        <v>7.57</v>
      </c>
      <c r="X7" s="24">
        <v>2712.29</v>
      </c>
      <c r="Y7" s="24">
        <v>100.49</v>
      </c>
      <c r="Z7" s="24">
        <v>100.17</v>
      </c>
      <c r="AA7" s="24">
        <v>100.1</v>
      </c>
      <c r="AB7" s="24">
        <v>100.27</v>
      </c>
      <c r="AC7" s="24">
        <v>100</v>
      </c>
      <c r="AD7" s="24">
        <v>106.5</v>
      </c>
      <c r="AE7" s="24">
        <v>106.22</v>
      </c>
      <c r="AF7" s="24">
        <v>107.01</v>
      </c>
      <c r="AG7" s="24">
        <v>106.53</v>
      </c>
      <c r="AH7" s="24">
        <v>105.5</v>
      </c>
      <c r="AI7" s="24">
        <v>105.36</v>
      </c>
      <c r="AJ7" s="24">
        <v>0</v>
      </c>
      <c r="AK7" s="24">
        <v>0</v>
      </c>
      <c r="AL7" s="24">
        <v>0</v>
      </c>
      <c r="AM7" s="24">
        <v>0</v>
      </c>
      <c r="AN7" s="24">
        <v>1.54</v>
      </c>
      <c r="AO7" s="24">
        <v>18.36</v>
      </c>
      <c r="AP7" s="24">
        <v>18.010000000000002</v>
      </c>
      <c r="AQ7" s="24">
        <v>23.86</v>
      </c>
      <c r="AR7" s="24">
        <v>18.41</v>
      </c>
      <c r="AS7" s="24">
        <v>16.91</v>
      </c>
      <c r="AT7" s="24">
        <v>3.12</v>
      </c>
      <c r="AU7" s="24">
        <v>28.76</v>
      </c>
      <c r="AV7" s="24">
        <v>34.75</v>
      </c>
      <c r="AW7" s="24">
        <v>75.97</v>
      </c>
      <c r="AX7" s="24">
        <v>89.52</v>
      </c>
      <c r="AY7" s="24">
        <v>124.31</v>
      </c>
      <c r="AZ7" s="24">
        <v>55.6</v>
      </c>
      <c r="BA7" s="24">
        <v>59.4</v>
      </c>
      <c r="BB7" s="24">
        <v>68.27</v>
      </c>
      <c r="BC7" s="24">
        <v>74.790000000000006</v>
      </c>
      <c r="BD7" s="24">
        <v>73.930000000000007</v>
      </c>
      <c r="BE7" s="24">
        <v>82.75</v>
      </c>
      <c r="BF7" s="24">
        <v>344.64</v>
      </c>
      <c r="BG7" s="24">
        <v>295.39</v>
      </c>
      <c r="BH7" s="24">
        <v>290.22000000000003</v>
      </c>
      <c r="BI7" s="24">
        <v>275.27</v>
      </c>
      <c r="BJ7" s="24">
        <v>222.24</v>
      </c>
      <c r="BK7" s="24">
        <v>789.08</v>
      </c>
      <c r="BL7" s="24">
        <v>747.84</v>
      </c>
      <c r="BM7" s="24">
        <v>804.98</v>
      </c>
      <c r="BN7" s="24">
        <v>767.56</v>
      </c>
      <c r="BO7" s="24">
        <v>795.22</v>
      </c>
      <c r="BP7" s="24">
        <v>602.55999999999995</v>
      </c>
      <c r="BQ7" s="24">
        <v>118.62</v>
      </c>
      <c r="BR7" s="24">
        <v>113.97</v>
      </c>
      <c r="BS7" s="24">
        <v>99.72</v>
      </c>
      <c r="BT7" s="24">
        <v>91.39</v>
      </c>
      <c r="BU7" s="24">
        <v>99.28</v>
      </c>
      <c r="BV7" s="24">
        <v>88.25</v>
      </c>
      <c r="BW7" s="24">
        <v>90.17</v>
      </c>
      <c r="BX7" s="24">
        <v>88.71</v>
      </c>
      <c r="BY7" s="24">
        <v>90.23</v>
      </c>
      <c r="BZ7" s="24">
        <v>90.78</v>
      </c>
      <c r="CA7" s="24">
        <v>97.94</v>
      </c>
      <c r="CB7" s="24">
        <v>129.85</v>
      </c>
      <c r="CC7" s="24">
        <v>135.63999999999999</v>
      </c>
      <c r="CD7" s="24">
        <v>155.11000000000001</v>
      </c>
      <c r="CE7" s="24">
        <v>153.27000000000001</v>
      </c>
      <c r="CF7" s="24">
        <v>155.94</v>
      </c>
      <c r="CG7" s="24">
        <v>176.37</v>
      </c>
      <c r="CH7" s="24">
        <v>173.17</v>
      </c>
      <c r="CI7" s="24">
        <v>174.8</v>
      </c>
      <c r="CJ7" s="24">
        <v>170.2</v>
      </c>
      <c r="CK7" s="24">
        <v>170.83</v>
      </c>
      <c r="CL7" s="24">
        <v>140.97999999999999</v>
      </c>
      <c r="CM7" s="24">
        <v>57.94</v>
      </c>
      <c r="CN7" s="24">
        <v>57.43</v>
      </c>
      <c r="CO7" s="24">
        <v>56.46</v>
      </c>
      <c r="CP7" s="24">
        <v>56.19</v>
      </c>
      <c r="CQ7" s="24">
        <v>61.74</v>
      </c>
      <c r="CR7" s="24">
        <v>56.72</v>
      </c>
      <c r="CS7" s="24">
        <v>56.43</v>
      </c>
      <c r="CT7" s="24">
        <v>55.82</v>
      </c>
      <c r="CU7" s="24">
        <v>56.51</v>
      </c>
      <c r="CV7" s="24">
        <v>56.85</v>
      </c>
      <c r="CW7" s="24">
        <v>60.13</v>
      </c>
      <c r="CX7" s="24">
        <v>93.66</v>
      </c>
      <c r="CY7" s="24">
        <v>94.68</v>
      </c>
      <c r="CZ7" s="24">
        <v>94.98</v>
      </c>
      <c r="DA7" s="24">
        <v>95.16</v>
      </c>
      <c r="DB7" s="24">
        <v>95.44</v>
      </c>
      <c r="DC7" s="24">
        <v>90.72</v>
      </c>
      <c r="DD7" s="24">
        <v>91.07</v>
      </c>
      <c r="DE7" s="24">
        <v>90.67</v>
      </c>
      <c r="DF7" s="24">
        <v>90.62</v>
      </c>
      <c r="DG7" s="24">
        <v>90.79</v>
      </c>
      <c r="DH7" s="24">
        <v>96</v>
      </c>
      <c r="DI7" s="24">
        <v>5.34</v>
      </c>
      <c r="DJ7" s="24">
        <v>9.64</v>
      </c>
      <c r="DK7" s="24">
        <v>13.69</v>
      </c>
      <c r="DL7" s="24">
        <v>17.75</v>
      </c>
      <c r="DM7" s="24">
        <v>21.51</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0.21</v>
      </c>
      <c r="EG7" s="24">
        <v>0.04</v>
      </c>
      <c r="EH7" s="24">
        <v>0.14000000000000001</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　由美</dc:creator>
  <cp:lastModifiedBy>金兵　圭吾</cp:lastModifiedBy>
  <cp:lastPrinted>2026-01-19T05:49:00Z</cp:lastPrinted>
  <dcterms:created xsi:type="dcterms:W3CDTF">2026-01-19T05:24:45Z</dcterms:created>
  <dcterms:modified xsi:type="dcterms:W3CDTF">2026-02-26T05:44:30Z</dcterms:modified>
</cp:coreProperties>
</file>