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imifs02\課共有フォルダ\上下水道課\事業運営審議会\令和６年度\第２回\第２回資料\経営比較分析表\"/>
    </mc:Choice>
  </mc:AlternateContent>
  <xr:revisionPtr revIDLastSave="0" documentId="13_ncr:1_{4CC6DEB5-1019-4262-BEB5-AF9D8584914B}" xr6:coauthVersionLast="47" xr6:coauthVersionMax="47" xr10:uidLastSave="{00000000-0000-0000-0000-000000000000}"/>
  <workbookProtection workbookAlgorithmName="SHA-512" workbookHashValue="9ZyZqi9vxZid7MHSpqvHpg1NPbzRKwq5/Jhhmu2EsIyWAeu5hwdc0C99ORLHvrSKivGW3aMvufZmsy9KOMfaCQ==" workbookSaltValue="CiyjBIrRo2QkRY4/P9QT3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F85" i="4"/>
  <c r="AL10" i="4"/>
  <c r="I10" i="4"/>
</calcChain>
</file>

<file path=xl/sharedStrings.xml><?xml version="1.0" encoding="utf-8"?>
<sst xmlns="http://schemas.openxmlformats.org/spreadsheetml/2006/main" count="257" uniqueCount="115">
  <si>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</si>
  <si>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</si>
  <si>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</si>
  <si>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</si>
  <si>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</si>
  <si>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</si>
  <si>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</si>
  <si>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</si>
  <si>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</si>
  <si>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</si>
  <si>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</si>
  <si>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</si>
  <si>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</si>
  <si>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</si>
  <si>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</si>
  <si>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</si>
  <si>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</si>
  <si>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</si>
  <si>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</si>
  <si>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</si>
  <si>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</si>
  <si>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</si>
  <si>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</si>
  <si>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</si>
  <si>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</si>
  <si>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</si>
  <si>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</si>
  <si>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</si>
  <si>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</si>
  <si>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</si>
  <si>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</si>
  <si>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</si>
  <si>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</si>
  <si>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</si>
  <si>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</si>
  <si>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</si>
  <si>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</si>
  <si>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</si>
  <si>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</si>
  <si>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</si>
  <si>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</si>
  <si>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</si>
  <si>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</si>
  <si>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</si>
  <si>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</si>
  <si>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</si>
  <si>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</si>
  <si>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</si>
  <si>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</si>
  <si>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</si>
  <si>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</si>
  <si>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</si>
  <si>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</si>
  <si>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</si>
  <si>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</si>
  <si>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</si>
  <si>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</si>
  <si>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</si>
  <si>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</si>
  <si>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</si>
  <si>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</si>
  <si>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</si>
  <si>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</si>
  <si>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</si>
  <si>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</si>
  <si>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</si>
  <si>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</si>
  <si>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</si>
  <si>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</si>
  <si>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</si>
  <si>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</si>
  <si>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</si>
  <si>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</si>
  <si>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</si>
  <si>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</si>
  <si>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</si>
  <si>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</si>
  <si>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</si>
  <si>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</si>
  <si>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</si>
  <si>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</si>
  <si>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</si>
  <si>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</si>
  <si>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</si>
  <si>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</si>
  <si>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</si>
  <si>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</si>
  <si>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</si>
  <si>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</si>
  <si>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</si>
  <si>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</si>
  <si>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</si>
  <si>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</si>
  <si>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</si>
  <si>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</si>
  <si>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</si>
  <si>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氷見市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</si>
  <si>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</si>
  <si>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</si>
  <si>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</si>
  <si>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</si>
  <si>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</si>
  <si>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</si>
  <si>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</si>
  <si>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</si>
  <si>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</si>
  <si>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</si>
  <si>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</si>
  <si>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</si>
  <si>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</si>
  <si>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</si>
  <si>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</si>
  <si>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は１００％を超えており、累積欠損金も発生していないが、収益に占める一般会計からの繰入金は依然として大きい。流動比率は企業債元金償還額が大きく、全国平均及び類似団体平均を大きく下回る。経営の健全性確保のためには水洗化率の向上等による収益の確保や、一層の経費の縮減に取り組む必要がある。
　企業債残高対事業規模比率については、新たな施設や管渠の整備がほぼ終了していることから減少傾向にある。施設の更新に関しては、今後も使用料収入の減や、物価高騰による費用増等が見込まれることから、引き続き、計画的に実施していく必要がある。
　経費回収率は能登半島地震により影響を受けた利用者の負担を軽減するため、下水道使用料の減免を行ったことから減少した。
  施設利用率は計上されていない。これは、漁業集落排水事業は単独の処理場を有しておらず、公共下水道へ接続しているためである。</t>
    <rPh sb="1" eb="3">
      <t>ケイジョウ</t>
    </rPh>
    <rPh sb="3" eb="5">
      <t>シュウシ</t>
    </rPh>
    <rPh sb="5" eb="7">
      <t>ヒリツ</t>
    </rPh>
    <rPh sb="13" eb="14">
      <t>コ</t>
    </rPh>
    <rPh sb="19" eb="21">
      <t>ルイセキ</t>
    </rPh>
    <rPh sb="21" eb="23">
      <t>ケッソン</t>
    </rPh>
    <rPh sb="23" eb="24">
      <t>キン</t>
    </rPh>
    <rPh sb="25" eb="27">
      <t>ハッセイ</t>
    </rPh>
    <rPh sb="34" eb="36">
      <t>シュウエキ</t>
    </rPh>
    <rPh sb="37" eb="38">
      <t>シ</t>
    </rPh>
    <rPh sb="40" eb="42">
      <t>イッパン</t>
    </rPh>
    <rPh sb="42" eb="44">
      <t>カイケイ</t>
    </rPh>
    <rPh sb="47" eb="49">
      <t>クリイレ</t>
    </rPh>
    <rPh sb="49" eb="50">
      <t>キン</t>
    </rPh>
    <rPh sb="51" eb="53">
      <t>イゼン</t>
    </rPh>
    <rPh sb="56" eb="57">
      <t>オオ</t>
    </rPh>
    <rPh sb="74" eb="75">
      <t>オオ</t>
    </rPh>
    <rPh sb="78" eb="80">
      <t>ゼンコク</t>
    </rPh>
    <rPh sb="80" eb="82">
      <t>ヘイキン</t>
    </rPh>
    <rPh sb="82" eb="83">
      <t>オヨ</t>
    </rPh>
    <rPh sb="84" eb="86">
      <t>ルイジ</t>
    </rPh>
    <rPh sb="86" eb="88">
      <t>ダンタイ</t>
    </rPh>
    <rPh sb="91" eb="92">
      <t>オオ</t>
    </rPh>
    <rPh sb="94" eb="96">
      <t>シタマワ</t>
    </rPh>
    <rPh sb="98" eb="100">
      <t>ケイエイ</t>
    </rPh>
    <rPh sb="101" eb="104">
      <t>ケンゼンセイ</t>
    </rPh>
    <rPh sb="104" eb="106">
      <t>カクホ</t>
    </rPh>
    <rPh sb="111" eb="114">
      <t>スイセンカ</t>
    </rPh>
    <rPh sb="114" eb="115">
      <t>リツ</t>
    </rPh>
    <rPh sb="116" eb="118">
      <t>コウジョウ</t>
    </rPh>
    <rPh sb="118" eb="119">
      <t>ナド</t>
    </rPh>
    <rPh sb="122" eb="124">
      <t>シュウエキ</t>
    </rPh>
    <rPh sb="125" eb="127">
      <t>カクホ</t>
    </rPh>
    <rPh sb="129" eb="131">
      <t>イッソウ</t>
    </rPh>
    <rPh sb="132" eb="134">
      <t>ケイヒ</t>
    </rPh>
    <rPh sb="135" eb="137">
      <t>シュクゲン</t>
    </rPh>
    <rPh sb="138" eb="139">
      <t>ト</t>
    </rPh>
    <rPh sb="140" eb="141">
      <t>ク</t>
    </rPh>
    <rPh sb="142" eb="144">
      <t>ヒツヨウ</t>
    </rPh>
    <rPh sb="152" eb="153">
      <t>サイ</t>
    </rPh>
    <rPh sb="153" eb="155">
      <t>ザンダカ</t>
    </rPh>
    <rPh sb="155" eb="156">
      <t>タイ</t>
    </rPh>
    <rPh sb="156" eb="158">
      <t>ジギョウ</t>
    </rPh>
    <rPh sb="158" eb="160">
      <t>キボ</t>
    </rPh>
    <rPh sb="160" eb="162">
      <t>ヒリツ</t>
    </rPh>
    <rPh sb="168" eb="169">
      <t>アラ</t>
    </rPh>
    <rPh sb="171" eb="173">
      <t>シセツ</t>
    </rPh>
    <rPh sb="174" eb="175">
      <t>クダ</t>
    </rPh>
    <rPh sb="175" eb="176">
      <t>キョ</t>
    </rPh>
    <rPh sb="177" eb="179">
      <t>セイビジッシヒツヨウシセツリヨウリツケイジョウギョギョウシュウラクハイスイジギョウタンドクショリジョウユウコウキョウゲスイドウセツゾク</t>
    </rPh>
    <phoneticPr fontId="4"/>
  </si>
  <si>
    <t>　法適用後、４回目の決算であり、有形固定資産減価償却率は低い状況であるが、平成９年に供用開始した施設の老朽化は始まっている。法定耐用年数を超えた施設はなく、現在のところ老朽管更新は実施していない。
　計画的な修繕や改築を実施するため、現在はストックマネジメント計画に基づいた点検・調査に取り組んでいる。</t>
    <rPh sb="2" eb="4">
      <t>テキヨウ</t>
    </rPh>
    <rPh sb="7" eb="9">
      <t>カイメ</t>
    </rPh>
    <rPh sb="16" eb="18">
      <t>ユウケイ</t>
    </rPh>
    <rPh sb="18" eb="20">
      <t>コテイ</t>
    </rPh>
    <rPh sb="20" eb="22">
      <t>シサン</t>
    </rPh>
    <rPh sb="22" eb="24">
      <t>ゲンカ</t>
    </rPh>
    <rPh sb="37" eb="39">
      <t>ヘイセイ</t>
    </rPh>
    <rPh sb="40" eb="41">
      <t>ネン</t>
    </rPh>
    <rPh sb="55" eb="56">
      <t>ハジ</t>
    </rPh>
    <rPh sb="62" eb="64">
      <t>ホウテイ</t>
    </rPh>
    <rPh sb="64" eb="66">
      <t>タイヨウ</t>
    </rPh>
    <rPh sb="66" eb="68">
      <t>ネンスウ</t>
    </rPh>
    <rPh sb="69" eb="70">
      <t>コ</t>
    </rPh>
    <rPh sb="72" eb="74">
      <t>シセツ</t>
    </rPh>
    <rPh sb="78" eb="80">
      <t>ゲンザイ</t>
    </rPh>
    <rPh sb="84" eb="86">
      <t>ロウキュウ</t>
    </rPh>
    <rPh sb="86" eb="87">
      <t>カン</t>
    </rPh>
    <rPh sb="87" eb="89">
      <t>コウシン</t>
    </rPh>
    <rPh sb="90" eb="92">
      <t>ジッシ</t>
    </rPh>
    <rPh sb="100" eb="103">
      <t>ケイカクテキ</t>
    </rPh>
    <rPh sb="104" eb="106">
      <t>シュウゼン</t>
    </rPh>
    <rPh sb="107" eb="109">
      <t>カイチク</t>
    </rPh>
    <rPh sb="110" eb="112">
      <t>ジッシ</t>
    </rPh>
    <rPh sb="117" eb="119">
      <t>ゲンザイ</t>
    </rPh>
    <rPh sb="130" eb="132">
      <t>ケイカク</t>
    </rPh>
    <rPh sb="133" eb="134">
      <t>モト</t>
    </rPh>
    <rPh sb="137" eb="139">
      <t>テンケン</t>
    </rPh>
    <rPh sb="140" eb="142">
      <t>チョウサ</t>
    </rPh>
    <rPh sb="143" eb="144">
      <t>ト</t>
    </rPh>
    <rPh sb="145" eb="146">
      <t>ク</t>
    </rPh>
    <phoneticPr fontId="4"/>
  </si>
  <si>
    <t>　経常収支比率が１００％を超えているものの、この結果は一般会計からの繰入金に依存するところが大きい。企業債償還元金額が大きく、流動比率も依然として全国平均及び類似団体平均を下回る。人口減少等による使用料収入の減少や、物価高騰による施設維持管理費用の増、施設老朽化に伴う更新費用の増など、経営環境は厳しい。
　今後は、令和５年３月に策定した経営戦略に基づいて計画を進め、また、経営状況や財政状況を把握し、適正な料金水準を検討するなど、一般会計からの繰入金に依存しない安定した経営基盤確立に向けた取組をする必要がある。</t>
    <rPh sb="24" eb="26">
      <t>ケッカ</t>
    </rPh>
    <rPh sb="27" eb="29">
      <t>イッパン</t>
    </rPh>
    <rPh sb="29" eb="31">
      <t>カイケイ</t>
    </rPh>
    <rPh sb="34" eb="36">
      <t>クリイレ</t>
    </rPh>
    <rPh sb="36" eb="37">
      <t>キン</t>
    </rPh>
    <rPh sb="38" eb="40">
      <t>イゾン</t>
    </rPh>
    <rPh sb="46" eb="47">
      <t>オオ</t>
    </rPh>
    <rPh sb="50" eb="52">
      <t>キギョウ</t>
    </rPh>
    <rPh sb="52" eb="53">
      <t>サイ</t>
    </rPh>
    <rPh sb="53" eb="55">
      <t>ショウカン</t>
    </rPh>
    <rPh sb="55" eb="57">
      <t>ガンキン</t>
    </rPh>
    <rPh sb="57" eb="58">
      <t>ガク</t>
    </rPh>
    <rPh sb="59" eb="60">
      <t>オオ</t>
    </rPh>
    <rPh sb="63" eb="65">
      <t>リュウドウ</t>
    </rPh>
    <rPh sb="65" eb="67">
      <t>ヒリツ</t>
    </rPh>
    <rPh sb="68" eb="70">
      <t>イゼン</t>
    </rPh>
    <rPh sb="73" eb="75">
      <t>ゼンコク</t>
    </rPh>
    <rPh sb="75" eb="77">
      <t>ヘイキン</t>
    </rPh>
    <rPh sb="77" eb="78">
      <t>オヨ</t>
    </rPh>
    <rPh sb="79" eb="81">
      <t>ルイジ</t>
    </rPh>
    <rPh sb="81" eb="83">
      <t>ダンタイ</t>
    </rPh>
    <rPh sb="83" eb="85">
      <t>ヘイキン</t>
    </rPh>
    <rPh sb="86" eb="88">
      <t>シタマワ</t>
    </rPh>
    <rPh sb="90" eb="92">
      <t>ジンコウ</t>
    </rPh>
    <rPh sb="92" eb="94">
      <t>ゲンショウ</t>
    </rPh>
    <rPh sb="94" eb="95">
      <t>ナド</t>
    </rPh>
    <rPh sb="98" eb="101">
      <t>シヨウリョウ</t>
    </rPh>
    <rPh sb="101" eb="103">
      <t>シュウニュウ</t>
    </rPh>
    <rPh sb="104" eb="106">
      <t>ゲンショウ</t>
    </rPh>
    <rPh sb="108" eb="110">
      <t>ブッカ</t>
    </rPh>
    <rPh sb="110" eb="112">
      <t>コウトウ</t>
    </rPh>
    <rPh sb="115" eb="117">
      <t>シセツ</t>
    </rPh>
    <rPh sb="117" eb="119">
      <t>イジ</t>
    </rPh>
    <rPh sb="119" eb="121">
      <t>カンリ</t>
    </rPh>
    <rPh sb="121" eb="123">
      <t>ヒヨウ</t>
    </rPh>
    <rPh sb="124" eb="125">
      <t>ゾウ</t>
    </rPh>
    <rPh sb="126" eb="128">
      <t>シセツ</t>
    </rPh>
    <rPh sb="128" eb="131">
      <t>ロウキュウカ</t>
    </rPh>
    <rPh sb="132" eb="133">
      <t>トモナ</t>
    </rPh>
    <rPh sb="134" eb="136">
      <t>コウシン</t>
    </rPh>
    <rPh sb="136" eb="138">
      <t>ヒヨウ</t>
    </rPh>
    <rPh sb="139" eb="140">
      <t>ゾウ</t>
    </rPh>
    <rPh sb="143" eb="145">
      <t>ケイエイ</t>
    </rPh>
    <rPh sb="145" eb="147">
      <t>カンキョウ</t>
    </rPh>
    <rPh sb="148" eb="149">
      <t>キビ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</si>
</sst>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C18-497F-9919-975028207B0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c:v>
                </c:pt>
                <c:pt idx="2">
                  <c:v>0.01</c:v>
                </c:pt>
                <c:pt idx="3">
                  <c:v>0.01</c:v>
                </c:pt>
                <c:pt idx="4" formatCode="#,##0.00;&quot;△&quot;#,##0.00">
                  <c:v>0</c:v>
                </c:pt>
              </c:numCache>
            </c:numRef>
          </c:val>
          <c:smooth val="0"/>
          <c:extLst>
            <c:ext xmlns:c16="http://schemas.microsoft.com/office/drawing/2014/chart" uri="{C3380CC4-5D6E-409C-BE32-E72D297353CC}">
              <c16:uniqueId val="{00000001-0C18-497F-9919-975028207B0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D3-45FD-B5A5-AA5D24C6578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30.19</c:v>
                </c:pt>
                <c:pt idx="2">
                  <c:v>28.77</c:v>
                </c:pt>
                <c:pt idx="3">
                  <c:v>26.22</c:v>
                </c:pt>
                <c:pt idx="4">
                  <c:v>26.12</c:v>
                </c:pt>
              </c:numCache>
            </c:numRef>
          </c:val>
          <c:smooth val="0"/>
          <c:extLst>
            <c:ext xmlns:c16="http://schemas.microsoft.com/office/drawing/2014/chart" uri="{C3380CC4-5D6E-409C-BE32-E72D297353CC}">
              <c16:uniqueId val="{00000001-A9D3-45FD-B5A5-AA5D24C6578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89.46</c:v>
                </c:pt>
                <c:pt idx="2">
                  <c:v>90.51</c:v>
                </c:pt>
                <c:pt idx="3">
                  <c:v>91.14</c:v>
                </c:pt>
                <c:pt idx="4">
                  <c:v>91.36</c:v>
                </c:pt>
              </c:numCache>
            </c:numRef>
          </c:val>
          <c:extLst>
            <c:ext xmlns:c16="http://schemas.microsoft.com/office/drawing/2014/chart" uri="{C3380CC4-5D6E-409C-BE32-E72D297353CC}">
              <c16:uniqueId val="{00000000-551A-4749-9B64-BF00911A3F0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79.09</c:v>
                </c:pt>
                <c:pt idx="2">
                  <c:v>78.900000000000006</c:v>
                </c:pt>
                <c:pt idx="3">
                  <c:v>78.03</c:v>
                </c:pt>
                <c:pt idx="4">
                  <c:v>78.55</c:v>
                </c:pt>
              </c:numCache>
            </c:numRef>
          </c:val>
          <c:smooth val="0"/>
          <c:extLst>
            <c:ext xmlns:c16="http://schemas.microsoft.com/office/drawing/2014/chart" uri="{C3380CC4-5D6E-409C-BE32-E72D297353CC}">
              <c16:uniqueId val="{00000001-551A-4749-9B64-BF00911A3F0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101.42</c:v>
                </c:pt>
                <c:pt idx="2">
                  <c:v>100.15</c:v>
                </c:pt>
                <c:pt idx="3">
                  <c:v>100.06</c:v>
                </c:pt>
                <c:pt idx="4">
                  <c:v>100.18</c:v>
                </c:pt>
              </c:numCache>
            </c:numRef>
          </c:val>
          <c:extLst>
            <c:ext xmlns:c16="http://schemas.microsoft.com/office/drawing/2014/chart" uri="{C3380CC4-5D6E-409C-BE32-E72D297353CC}">
              <c16:uniqueId val="{00000000-950F-4EA0-A4F6-F8647B0C314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101.18</c:v>
                </c:pt>
                <c:pt idx="2">
                  <c:v>99.89</c:v>
                </c:pt>
                <c:pt idx="3">
                  <c:v>104.12</c:v>
                </c:pt>
                <c:pt idx="4">
                  <c:v>105.98</c:v>
                </c:pt>
              </c:numCache>
            </c:numRef>
          </c:val>
          <c:smooth val="0"/>
          <c:extLst>
            <c:ext xmlns:c16="http://schemas.microsoft.com/office/drawing/2014/chart" uri="{C3380CC4-5D6E-409C-BE32-E72D297353CC}">
              <c16:uniqueId val="{00000001-950F-4EA0-A4F6-F8647B0C314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3.46</c:v>
                </c:pt>
                <c:pt idx="2">
                  <c:v>6.91</c:v>
                </c:pt>
                <c:pt idx="3">
                  <c:v>10.3</c:v>
                </c:pt>
                <c:pt idx="4">
                  <c:v>13.62</c:v>
                </c:pt>
              </c:numCache>
            </c:numRef>
          </c:val>
          <c:extLst>
            <c:ext xmlns:c16="http://schemas.microsoft.com/office/drawing/2014/chart" uri="{C3380CC4-5D6E-409C-BE32-E72D297353CC}">
              <c16:uniqueId val="{00000000-94C8-43DD-9D32-5A85B5F2AA1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20.14</c:v>
                </c:pt>
                <c:pt idx="2">
                  <c:v>23.17</c:v>
                </c:pt>
                <c:pt idx="3">
                  <c:v>25.29</c:v>
                </c:pt>
                <c:pt idx="4">
                  <c:v>28.31</c:v>
                </c:pt>
              </c:numCache>
            </c:numRef>
          </c:val>
          <c:smooth val="0"/>
          <c:extLst>
            <c:ext xmlns:c16="http://schemas.microsoft.com/office/drawing/2014/chart" uri="{C3380CC4-5D6E-409C-BE32-E72D297353CC}">
              <c16:uniqueId val="{00000001-94C8-43DD-9D32-5A85B5F2AA1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D74-42C2-8E5B-095D1959410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3D74-42C2-8E5B-095D1959410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263-46C6-B10C-B8E04B52EA1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140.63</c:v>
                </c:pt>
                <c:pt idx="2">
                  <c:v>163.84</c:v>
                </c:pt>
                <c:pt idx="3">
                  <c:v>176.46</c:v>
                </c:pt>
                <c:pt idx="4">
                  <c:v>181.51</c:v>
                </c:pt>
              </c:numCache>
            </c:numRef>
          </c:val>
          <c:smooth val="0"/>
          <c:extLst>
            <c:ext xmlns:c16="http://schemas.microsoft.com/office/drawing/2014/chart" uri="{C3380CC4-5D6E-409C-BE32-E72D297353CC}">
              <c16:uniqueId val="{00000001-F263-46C6-B10C-B8E04B52EA1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16.690000000000001</c:v>
                </c:pt>
                <c:pt idx="2">
                  <c:v>9.42</c:v>
                </c:pt>
                <c:pt idx="3">
                  <c:v>17.760000000000002</c:v>
                </c:pt>
                <c:pt idx="4">
                  <c:v>16.329999999999998</c:v>
                </c:pt>
              </c:numCache>
            </c:numRef>
          </c:val>
          <c:extLst>
            <c:ext xmlns:c16="http://schemas.microsoft.com/office/drawing/2014/chart" uri="{C3380CC4-5D6E-409C-BE32-E72D297353CC}">
              <c16:uniqueId val="{00000000-F177-4425-8C2A-3659FB65AF0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56.53</c:v>
                </c:pt>
                <c:pt idx="2">
                  <c:v>59.66</c:v>
                </c:pt>
                <c:pt idx="3">
                  <c:v>61.64</c:v>
                </c:pt>
                <c:pt idx="4">
                  <c:v>69.819999999999993</c:v>
                </c:pt>
              </c:numCache>
            </c:numRef>
          </c:val>
          <c:smooth val="0"/>
          <c:extLst>
            <c:ext xmlns:c16="http://schemas.microsoft.com/office/drawing/2014/chart" uri="{C3380CC4-5D6E-409C-BE32-E72D297353CC}">
              <c16:uniqueId val="{00000001-F177-4425-8C2A-3659FB65AF0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505.58</c:v>
                </c:pt>
                <c:pt idx="2">
                  <c:v>418.28</c:v>
                </c:pt>
                <c:pt idx="3">
                  <c:v>425.91</c:v>
                </c:pt>
                <c:pt idx="4">
                  <c:v>408.58</c:v>
                </c:pt>
              </c:numCache>
            </c:numRef>
          </c:val>
          <c:extLst>
            <c:ext xmlns:c16="http://schemas.microsoft.com/office/drawing/2014/chart" uri="{C3380CC4-5D6E-409C-BE32-E72D297353CC}">
              <c16:uniqueId val="{00000000-0141-4CFB-B21C-648026D261A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1095.52</c:v>
                </c:pt>
                <c:pt idx="2">
                  <c:v>1056.55</c:v>
                </c:pt>
                <c:pt idx="3">
                  <c:v>1278.54</c:v>
                </c:pt>
                <c:pt idx="4">
                  <c:v>1149.7</c:v>
                </c:pt>
              </c:numCache>
            </c:numRef>
          </c:val>
          <c:smooth val="0"/>
          <c:extLst>
            <c:ext xmlns:c16="http://schemas.microsoft.com/office/drawing/2014/chart" uri="{C3380CC4-5D6E-409C-BE32-E72D297353CC}">
              <c16:uniqueId val="{00000001-0141-4CFB-B21C-648026D261A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100.91</c:v>
                </c:pt>
                <c:pt idx="2">
                  <c:v>97.84</c:v>
                </c:pt>
                <c:pt idx="3">
                  <c:v>99.72</c:v>
                </c:pt>
                <c:pt idx="4">
                  <c:v>91.14</c:v>
                </c:pt>
              </c:numCache>
            </c:numRef>
          </c:val>
          <c:extLst>
            <c:ext xmlns:c16="http://schemas.microsoft.com/office/drawing/2014/chart" uri="{C3380CC4-5D6E-409C-BE32-E72D297353CC}">
              <c16:uniqueId val="{00000000-2A22-4789-8A09-E2CA3CAFAF0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39.64</c:v>
                </c:pt>
                <c:pt idx="2">
                  <c:v>40</c:v>
                </c:pt>
                <c:pt idx="3">
                  <c:v>38.74</c:v>
                </c:pt>
                <c:pt idx="4">
                  <c:v>35.96</c:v>
                </c:pt>
              </c:numCache>
            </c:numRef>
          </c:val>
          <c:smooth val="0"/>
          <c:extLst>
            <c:ext xmlns:c16="http://schemas.microsoft.com/office/drawing/2014/chart" uri="{C3380CC4-5D6E-409C-BE32-E72D297353CC}">
              <c16:uniqueId val="{00000001-2A22-4789-8A09-E2CA3CAFAF0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152.51</c:v>
                </c:pt>
                <c:pt idx="2">
                  <c:v>158.71</c:v>
                </c:pt>
                <c:pt idx="3">
                  <c:v>155.66999999999999</c:v>
                </c:pt>
                <c:pt idx="4">
                  <c:v>162.62</c:v>
                </c:pt>
              </c:numCache>
            </c:numRef>
          </c:val>
          <c:extLst>
            <c:ext xmlns:c16="http://schemas.microsoft.com/office/drawing/2014/chart" uri="{C3380CC4-5D6E-409C-BE32-E72D297353CC}">
              <c16:uniqueId val="{00000000-1154-479B-8502-7AF43F0A438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449.72</c:v>
                </c:pt>
                <c:pt idx="2">
                  <c:v>437.27</c:v>
                </c:pt>
                <c:pt idx="3">
                  <c:v>456.72</c:v>
                </c:pt>
                <c:pt idx="4">
                  <c:v>481.96</c:v>
                </c:pt>
              </c:numCache>
            </c:numRef>
          </c:val>
          <c:smooth val="0"/>
          <c:extLst>
            <c:ext xmlns:c16="http://schemas.microsoft.com/office/drawing/2014/chart" uri="{C3380CC4-5D6E-409C-BE32-E72D297353CC}">
              <c16:uniqueId val="{00000001-1154-479B-8502-7AF43F0A438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10" zoomScaleNormal="11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富山県　氷見市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漁業集落排水</v>
      </c>
      <c r="Q8" s="34"/>
      <c r="R8" s="34"/>
      <c r="S8" s="34"/>
      <c r="T8" s="34"/>
      <c r="U8" s="34"/>
      <c r="V8" s="34"/>
      <c r="W8" s="34" t="str">
        <f>データ!L6</f>
        <v>H2</v>
      </c>
      <c r="X8" s="34"/>
      <c r="Y8" s="34"/>
      <c r="Z8" s="34"/>
      <c r="AA8" s="34"/>
      <c r="AB8" s="34"/>
      <c r="AC8" s="34"/>
      <c r="AD8" s="35" t="str">
        <f>データ!$M$6</f>
        <v>非設置</v>
      </c>
      <c r="AE8" s="35"/>
      <c r="AF8" s="35"/>
      <c r="AG8" s="35"/>
      <c r="AH8" s="35"/>
      <c r="AI8" s="35"/>
      <c r="AJ8" s="35"/>
      <c r="AK8" s="3"/>
      <c r="AL8" s="36">
        <f>データ!S6</f>
        <v>43205</v>
      </c>
      <c r="AM8" s="36"/>
      <c r="AN8" s="36"/>
      <c r="AO8" s="36"/>
      <c r="AP8" s="36"/>
      <c r="AQ8" s="36"/>
      <c r="AR8" s="36"/>
      <c r="AS8" s="36"/>
      <c r="AT8" s="37">
        <f>データ!T6</f>
        <v>230.54</v>
      </c>
      <c r="AU8" s="37"/>
      <c r="AV8" s="37"/>
      <c r="AW8" s="37"/>
      <c r="AX8" s="37"/>
      <c r="AY8" s="37"/>
      <c r="AZ8" s="37"/>
      <c r="BA8" s="37"/>
      <c r="BB8" s="37">
        <f>データ!U6</f>
        <v>187.41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68.599999999999994</v>
      </c>
      <c r="J10" s="37"/>
      <c r="K10" s="37"/>
      <c r="L10" s="37"/>
      <c r="M10" s="37"/>
      <c r="N10" s="37"/>
      <c r="O10" s="37"/>
      <c r="P10" s="37">
        <f>データ!P6</f>
        <v>3</v>
      </c>
      <c r="Q10" s="37"/>
      <c r="R10" s="37"/>
      <c r="S10" s="37"/>
      <c r="T10" s="37"/>
      <c r="U10" s="37"/>
      <c r="V10" s="37"/>
      <c r="W10" s="37">
        <f>データ!Q6</f>
        <v>84.2</v>
      </c>
      <c r="X10" s="37"/>
      <c r="Y10" s="37"/>
      <c r="Z10" s="37"/>
      <c r="AA10" s="37"/>
      <c r="AB10" s="37"/>
      <c r="AC10" s="37"/>
      <c r="AD10" s="36">
        <f>データ!R6</f>
        <v>3185</v>
      </c>
      <c r="AE10" s="36"/>
      <c r="AF10" s="36"/>
      <c r="AG10" s="36"/>
      <c r="AH10" s="36"/>
      <c r="AI10" s="36"/>
      <c r="AJ10" s="36"/>
      <c r="AK10" s="2"/>
      <c r="AL10" s="36">
        <f>データ!V6</f>
        <v>1285</v>
      </c>
      <c r="AM10" s="36"/>
      <c r="AN10" s="36"/>
      <c r="AO10" s="36"/>
      <c r="AP10" s="36"/>
      <c r="AQ10" s="36"/>
      <c r="AR10" s="36"/>
      <c r="AS10" s="36"/>
      <c r="AT10" s="37">
        <f>データ!W6</f>
        <v>0.43</v>
      </c>
      <c r="AU10" s="37"/>
      <c r="AV10" s="37"/>
      <c r="AW10" s="37"/>
      <c r="AX10" s="37"/>
      <c r="AY10" s="37"/>
      <c r="AZ10" s="37"/>
      <c r="BA10" s="37"/>
      <c r="BB10" s="37">
        <f>データ!X6</f>
        <v>2988.37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【102.33】</v>
      </c>
      <c r="F85" s="12" t="str">
        <f>データ!AT6</f>
        <v>【114.08】</v>
      </c>
      <c r="G85" s="12" t="str">
        <f>データ!BE6</f>
        <v>【68.63】</v>
      </c>
      <c r="H85" s="12" t="str">
        <f>データ!BP6</f>
        <v>【1,069.89】</v>
      </c>
      <c r="I85" s="12" t="str">
        <f>データ!CA6</f>
        <v>【39.89】</v>
      </c>
      <c r="J85" s="12" t="str">
        <f>データ!CL6</f>
        <v>【426.52】</v>
      </c>
      <c r="K85" s="12" t="str">
        <f>データ!CW6</f>
        <v>【28.16】</v>
      </c>
      <c r="L85" s="12" t="str">
        <f>データ!DH6</f>
        <v>【80.73】</v>
      </c>
      <c r="M85" s="12" t="str">
        <f>データ!DS6</f>
        <v>【30.98】</v>
      </c>
      <c r="N85" s="12" t="str">
        <f>データ!ED6</f>
        <v>【0.00】</v>
      </c>
      <c r="O85" s="12" t="str">
        <f>データ!EO6</f>
        <v>【0.00】</v>
      </c>
    </row>
  </sheetData>
  <sheetProtection algorithmName="SHA-512" hashValue="3mLUBuErXtPbk+8E62EqN2Krser9Mkv4o+GHF+zBK5u++qv+jJR2bRngMhxUqhOA8VmrWlnSYbT9dcR13SN3Qg==" saltValue="DsC/GSmzLOkC2eSuj3KBI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162051</v>
      </c>
      <c r="D6" s="19">
        <f t="shared" si="3"/>
        <v>46</v>
      </c>
      <c r="E6" s="19">
        <f t="shared" si="3"/>
        <v>17</v>
      </c>
      <c r="F6" s="19">
        <f t="shared" si="3"/>
        <v>6</v>
      </c>
      <c r="G6" s="19">
        <f t="shared" si="3"/>
        <v>0</v>
      </c>
      <c r="H6" s="19" t="str">
        <f t="shared" si="3"/>
        <v>富山県　氷見市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68.599999999999994</v>
      </c>
      <c r="P6" s="20">
        <f t="shared" si="3"/>
        <v>3</v>
      </c>
      <c r="Q6" s="20">
        <f t="shared" si="3"/>
        <v>84.2</v>
      </c>
      <c r="R6" s="20">
        <f t="shared" si="3"/>
        <v>3185</v>
      </c>
      <c r="S6" s="20">
        <f t="shared" si="3"/>
        <v>43205</v>
      </c>
      <c r="T6" s="20">
        <f t="shared" si="3"/>
        <v>230.54</v>
      </c>
      <c r="U6" s="20">
        <f t="shared" si="3"/>
        <v>187.41</v>
      </c>
      <c r="V6" s="20">
        <f t="shared" si="3"/>
        <v>1285</v>
      </c>
      <c r="W6" s="20">
        <f t="shared" si="3"/>
        <v>0.43</v>
      </c>
      <c r="X6" s="20">
        <f t="shared" si="3"/>
        <v>2988.37</v>
      </c>
      <c r="Y6" s="21" t="str">
        <f>IF(Y7="",NA(),Y7)</f>
        <v>-</v>
      </c>
      <c r="Z6" s="21">
        <f t="shared" ref="Z6:AH6" si="4">IF(Z7="",NA(),Z7)</f>
        <v>101.42</v>
      </c>
      <c r="AA6" s="21">
        <f t="shared" si="4"/>
        <v>100.15</v>
      </c>
      <c r="AB6" s="21">
        <f t="shared" si="4"/>
        <v>100.06</v>
      </c>
      <c r="AC6" s="21">
        <f t="shared" si="4"/>
        <v>100.18</v>
      </c>
      <c r="AD6" s="21" t="str">
        <f t="shared" si="4"/>
        <v>-</v>
      </c>
      <c r="AE6" s="21">
        <f t="shared" si="4"/>
        <v>101.18</v>
      </c>
      <c r="AF6" s="21">
        <f t="shared" si="4"/>
        <v>99.89</v>
      </c>
      <c r="AG6" s="21">
        <f t="shared" si="4"/>
        <v>104.12</v>
      </c>
      <c r="AH6" s="21">
        <f t="shared" si="4"/>
        <v>105.98</v>
      </c>
      <c r="AI6" s="20" t="str">
        <f>IF(AI7="","",IF(AI7="-","【-】","【"&amp;SUBSTITUTE(TEXT(AI7,"#,##0.00"),"-","△")&amp;"】"))</f>
        <v>【102.33】</v>
      </c>
      <c r="AJ6" s="21" t="str">
        <f>IF(AJ7="",NA(),AJ7)</f>
        <v>-</v>
      </c>
      <c r="AK6" s="20">
        <f t="shared" ref="AK6:AS6" si="5">IF(AK7="",NA(),AK7)</f>
        <v>0</v>
      </c>
      <c r="AL6" s="20">
        <f t="shared" si="5"/>
        <v>0</v>
      </c>
      <c r="AM6" s="20">
        <f t="shared" si="5"/>
        <v>0</v>
      </c>
      <c r="AN6" s="20">
        <f t="shared" si="5"/>
        <v>0</v>
      </c>
      <c r="AO6" s="21" t="str">
        <f t="shared" si="5"/>
        <v>-</v>
      </c>
      <c r="AP6" s="21">
        <f t="shared" si="5"/>
        <v>140.63</v>
      </c>
      <c r="AQ6" s="21">
        <f t="shared" si="5"/>
        <v>163.84</v>
      </c>
      <c r="AR6" s="21">
        <f t="shared" si="5"/>
        <v>176.46</v>
      </c>
      <c r="AS6" s="21">
        <f t="shared" si="5"/>
        <v>181.51</v>
      </c>
      <c r="AT6" s="20" t="str">
        <f>IF(AT7="","",IF(AT7="-","【-】","【"&amp;SUBSTITUTE(TEXT(AT7,"#,##0.00"),"-","△")&amp;"】"))</f>
        <v>【114.08】</v>
      </c>
      <c r="AU6" s="21" t="str">
        <f>IF(AU7="",NA(),AU7)</f>
        <v>-</v>
      </c>
      <c r="AV6" s="21">
        <f t="shared" ref="AV6:BD6" si="6">IF(AV7="",NA(),AV7)</f>
        <v>16.690000000000001</v>
      </c>
      <c r="AW6" s="21">
        <f t="shared" si="6"/>
        <v>9.42</v>
      </c>
      <c r="AX6" s="21">
        <f t="shared" si="6"/>
        <v>17.760000000000002</v>
      </c>
      <c r="AY6" s="21">
        <f t="shared" si="6"/>
        <v>16.329999999999998</v>
      </c>
      <c r="AZ6" s="21" t="str">
        <f t="shared" si="6"/>
        <v>-</v>
      </c>
      <c r="BA6" s="21">
        <f t="shared" si="6"/>
        <v>56.53</v>
      </c>
      <c r="BB6" s="21">
        <f t="shared" si="6"/>
        <v>59.66</v>
      </c>
      <c r="BC6" s="21">
        <f t="shared" si="6"/>
        <v>61.64</v>
      </c>
      <c r="BD6" s="21">
        <f t="shared" si="6"/>
        <v>69.819999999999993</v>
      </c>
      <c r="BE6" s="20" t="str">
        <f>IF(BE7="","",IF(BE7="-","【-】","【"&amp;SUBSTITUTE(TEXT(BE7,"#,##0.00"),"-","△")&amp;"】"))</f>
        <v>【68.63】</v>
      </c>
      <c r="BF6" s="21" t="str">
        <f>IF(BF7="",NA(),BF7)</f>
        <v>-</v>
      </c>
      <c r="BG6" s="21">
        <f t="shared" ref="BG6:BO6" si="7">IF(BG7="",NA(),BG7)</f>
        <v>505.58</v>
      </c>
      <c r="BH6" s="21">
        <f t="shared" si="7"/>
        <v>418.28</v>
      </c>
      <c r="BI6" s="21">
        <f t="shared" si="7"/>
        <v>425.91</v>
      </c>
      <c r="BJ6" s="21">
        <f t="shared" si="7"/>
        <v>408.58</v>
      </c>
      <c r="BK6" s="21" t="str">
        <f t="shared" si="7"/>
        <v>-</v>
      </c>
      <c r="BL6" s="21">
        <f t="shared" si="7"/>
        <v>1095.52</v>
      </c>
      <c r="BM6" s="21">
        <f t="shared" si="7"/>
        <v>1056.55</v>
      </c>
      <c r="BN6" s="21">
        <f t="shared" si="7"/>
        <v>1278.54</v>
      </c>
      <c r="BO6" s="21">
        <f t="shared" si="7"/>
        <v>1149.7</v>
      </c>
      <c r="BP6" s="20" t="str">
        <f>IF(BP7="","",IF(BP7="-","【-】","【"&amp;SUBSTITUTE(TEXT(BP7,"#,##0.00"),"-","△")&amp;"】"))</f>
        <v>【1,069.89】</v>
      </c>
      <c r="BQ6" s="21" t="str">
        <f>IF(BQ7="",NA(),BQ7)</f>
        <v>-</v>
      </c>
      <c r="BR6" s="21">
        <f t="shared" ref="BR6:BZ6" si="8">IF(BR7="",NA(),BR7)</f>
        <v>100.91</v>
      </c>
      <c r="BS6" s="21">
        <f t="shared" si="8"/>
        <v>97.84</v>
      </c>
      <c r="BT6" s="21">
        <f t="shared" si="8"/>
        <v>99.72</v>
      </c>
      <c r="BU6" s="21">
        <f t="shared" si="8"/>
        <v>91.14</v>
      </c>
      <c r="BV6" s="21" t="str">
        <f t="shared" si="8"/>
        <v>-</v>
      </c>
      <c r="BW6" s="21">
        <f t="shared" si="8"/>
        <v>39.64</v>
      </c>
      <c r="BX6" s="21">
        <f t="shared" si="8"/>
        <v>40</v>
      </c>
      <c r="BY6" s="21">
        <f t="shared" si="8"/>
        <v>38.74</v>
      </c>
      <c r="BZ6" s="21">
        <f t="shared" si="8"/>
        <v>35.96</v>
      </c>
      <c r="CA6" s="20" t="str">
        <f>IF(CA7="","",IF(CA7="-","【-】","【"&amp;SUBSTITUTE(TEXT(CA7,"#,##0.00"),"-","△")&amp;"】"))</f>
        <v>【39.89】</v>
      </c>
      <c r="CB6" s="21" t="str">
        <f>IF(CB7="",NA(),CB7)</f>
        <v>-</v>
      </c>
      <c r="CC6" s="21">
        <f t="shared" ref="CC6:CK6" si="9">IF(CC7="",NA(),CC7)</f>
        <v>152.51</v>
      </c>
      <c r="CD6" s="21">
        <f t="shared" si="9"/>
        <v>158.71</v>
      </c>
      <c r="CE6" s="21">
        <f t="shared" si="9"/>
        <v>155.66999999999999</v>
      </c>
      <c r="CF6" s="21">
        <f t="shared" si="9"/>
        <v>162.62</v>
      </c>
      <c r="CG6" s="21" t="str">
        <f t="shared" si="9"/>
        <v>-</v>
      </c>
      <c r="CH6" s="21">
        <f t="shared" si="9"/>
        <v>449.72</v>
      </c>
      <c r="CI6" s="21">
        <f t="shared" si="9"/>
        <v>437.27</v>
      </c>
      <c r="CJ6" s="21">
        <f t="shared" si="9"/>
        <v>456.72</v>
      </c>
      <c r="CK6" s="21">
        <f t="shared" si="9"/>
        <v>481.96</v>
      </c>
      <c r="CL6" s="20" t="str">
        <f>IF(CL7="","",IF(CL7="-","【-】","【"&amp;SUBSTITUTE(TEXT(CL7,"#,##0.00"),"-","△")&amp;"】"))</f>
        <v>【426.52】</v>
      </c>
      <c r="CM6" s="21" t="str">
        <f>IF(CM7="",NA(),CM7)</f>
        <v>-</v>
      </c>
      <c r="CN6" s="21" t="str">
        <f t="shared" ref="CN6:CV6" si="10">IF(CN7="",NA(),CN7)</f>
        <v>-</v>
      </c>
      <c r="CO6" s="21" t="str">
        <f t="shared" si="10"/>
        <v>-</v>
      </c>
      <c r="CP6" s="21" t="str">
        <f t="shared" si="10"/>
        <v>-</v>
      </c>
      <c r="CQ6" s="21" t="str">
        <f t="shared" si="10"/>
        <v>-</v>
      </c>
      <c r="CR6" s="21" t="str">
        <f t="shared" si="10"/>
        <v>-</v>
      </c>
      <c r="CS6" s="21">
        <f t="shared" si="10"/>
        <v>30.19</v>
      </c>
      <c r="CT6" s="21">
        <f t="shared" si="10"/>
        <v>28.77</v>
      </c>
      <c r="CU6" s="21">
        <f t="shared" si="10"/>
        <v>26.22</v>
      </c>
      <c r="CV6" s="21">
        <f t="shared" si="10"/>
        <v>26.12</v>
      </c>
      <c r="CW6" s="20" t="str">
        <f>IF(CW7="","",IF(CW7="-","【-】","【"&amp;SUBSTITUTE(TEXT(CW7,"#,##0.00"),"-","△")&amp;"】"))</f>
        <v>【28.16】</v>
      </c>
      <c r="CX6" s="21" t="str">
        <f>IF(CX7="",NA(),CX7)</f>
        <v>-</v>
      </c>
      <c r="CY6" s="21">
        <f t="shared" ref="CY6:DG6" si="11">IF(CY7="",NA(),CY7)</f>
        <v>89.46</v>
      </c>
      <c r="CZ6" s="21">
        <f t="shared" si="11"/>
        <v>90.51</v>
      </c>
      <c r="DA6" s="21">
        <f t="shared" si="11"/>
        <v>91.14</v>
      </c>
      <c r="DB6" s="21">
        <f t="shared" si="11"/>
        <v>91.36</v>
      </c>
      <c r="DC6" s="21" t="str">
        <f t="shared" si="11"/>
        <v>-</v>
      </c>
      <c r="DD6" s="21">
        <f t="shared" si="11"/>
        <v>79.09</v>
      </c>
      <c r="DE6" s="21">
        <f t="shared" si="11"/>
        <v>78.900000000000006</v>
      </c>
      <c r="DF6" s="21">
        <f t="shared" si="11"/>
        <v>78.03</v>
      </c>
      <c r="DG6" s="21">
        <f t="shared" si="11"/>
        <v>78.55</v>
      </c>
      <c r="DH6" s="20" t="str">
        <f>IF(DH7="","",IF(DH7="-","【-】","【"&amp;SUBSTITUTE(TEXT(DH7,"#,##0.00"),"-","△")&amp;"】"))</f>
        <v>【80.73】</v>
      </c>
      <c r="DI6" s="21" t="str">
        <f>IF(DI7="",NA(),DI7)</f>
        <v>-</v>
      </c>
      <c r="DJ6" s="21">
        <f t="shared" ref="DJ6:DR6" si="12">IF(DJ7="",NA(),DJ7)</f>
        <v>3.46</v>
      </c>
      <c r="DK6" s="21">
        <f t="shared" si="12"/>
        <v>6.91</v>
      </c>
      <c r="DL6" s="21">
        <f t="shared" si="12"/>
        <v>10.3</v>
      </c>
      <c r="DM6" s="21">
        <f t="shared" si="12"/>
        <v>13.62</v>
      </c>
      <c r="DN6" s="21" t="str">
        <f t="shared" si="12"/>
        <v>-</v>
      </c>
      <c r="DO6" s="21">
        <f t="shared" si="12"/>
        <v>20.14</v>
      </c>
      <c r="DP6" s="21">
        <f t="shared" si="12"/>
        <v>23.17</v>
      </c>
      <c r="DQ6" s="21">
        <f t="shared" si="12"/>
        <v>25.29</v>
      </c>
      <c r="DR6" s="21">
        <f t="shared" si="12"/>
        <v>28.31</v>
      </c>
      <c r="DS6" s="20" t="str">
        <f>IF(DS7="","",IF(DS7="-","【-】","【"&amp;SUBSTITUTE(TEXT(DS7,"#,##0.00"),"-","△")&amp;"】"))</f>
        <v>【30.98】</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0">
        <f t="shared" si="14"/>
        <v>0</v>
      </c>
      <c r="EI6" s="20">
        <f t="shared" si="14"/>
        <v>0</v>
      </c>
      <c r="EJ6" s="21" t="str">
        <f t="shared" si="14"/>
        <v>-</v>
      </c>
      <c r="EK6" s="21">
        <f t="shared" si="14"/>
        <v>1.6</v>
      </c>
      <c r="EL6" s="21">
        <f t="shared" si="14"/>
        <v>0.01</v>
      </c>
      <c r="EM6" s="21">
        <f t="shared" si="14"/>
        <v>0.01</v>
      </c>
      <c r="EN6" s="20">
        <f t="shared" si="14"/>
        <v>0</v>
      </c>
      <c r="EO6" s="20" t="str">
        <f>IF(EO7="","",IF(EO7="-","【-】","【"&amp;SUBSTITUTE(TEXT(EO7,"#,##0.00"),"-","△")&amp;"】"))</f>
        <v>【0.00】</v>
      </c>
    </row>
    <row r="7" spans="1:148" s="22" customFormat="1" x14ac:dyDescent="0.2">
      <c r="A7" s="14"/>
      <c r="B7" s="23">
        <v>2023</v>
      </c>
      <c r="C7" s="23">
        <v>162051</v>
      </c>
      <c r="D7" s="23">
        <v>46</v>
      </c>
      <c r="E7" s="23">
        <v>17</v>
      </c>
      <c r="F7" s="23">
        <v>6</v>
      </c>
      <c r="G7" s="23">
        <v>0</v>
      </c>
      <c r="H7" s="23" t="s">
        <v>96</v>
      </c>
      <c r="I7" s="23" t="s">
        <v>97</v>
      </c>
      <c r="J7" s="23" t="s">
        <v>98</v>
      </c>
      <c r="K7" s="23" t="s">
        <v>99</v>
      </c>
      <c r="L7" s="23" t="s">
        <v>100</v>
      </c>
      <c r="M7" s="23" t="s">
        <v>101</v>
      </c>
      <c r="N7" s="24" t="s">
        <v>102</v>
      </c>
      <c r="O7" s="24">
        <v>68.599999999999994</v>
      </c>
      <c r="P7" s="24">
        <v>3</v>
      </c>
      <c r="Q7" s="24">
        <v>84.2</v>
      </c>
      <c r="R7" s="24">
        <v>3185</v>
      </c>
      <c r="S7" s="24">
        <v>43205</v>
      </c>
      <c r="T7" s="24">
        <v>230.54</v>
      </c>
      <c r="U7" s="24">
        <v>187.41</v>
      </c>
      <c r="V7" s="24">
        <v>1285</v>
      </c>
      <c r="W7" s="24">
        <v>0.43</v>
      </c>
      <c r="X7" s="24">
        <v>2988.37</v>
      </c>
      <c r="Y7" s="24" t="s">
        <v>102</v>
      </c>
      <c r="Z7" s="24">
        <v>101.42</v>
      </c>
      <c r="AA7" s="24">
        <v>100.15</v>
      </c>
      <c r="AB7" s="24">
        <v>100.06</v>
      </c>
      <c r="AC7" s="24">
        <v>100.18</v>
      </c>
      <c r="AD7" s="24" t="s">
        <v>102</v>
      </c>
      <c r="AE7" s="24">
        <v>101.18</v>
      </c>
      <c r="AF7" s="24">
        <v>99.89</v>
      </c>
      <c r="AG7" s="24">
        <v>104.12</v>
      </c>
      <c r="AH7" s="24">
        <v>105.98</v>
      </c>
      <c r="AI7" s="24">
        <v>102.33</v>
      </c>
      <c r="AJ7" s="24" t="s">
        <v>102</v>
      </c>
      <c r="AK7" s="24">
        <v>0</v>
      </c>
      <c r="AL7" s="24">
        <v>0</v>
      </c>
      <c r="AM7" s="24">
        <v>0</v>
      </c>
      <c r="AN7" s="24">
        <v>0</v>
      </c>
      <c r="AO7" s="24" t="s">
        <v>102</v>
      </c>
      <c r="AP7" s="24">
        <v>140.63</v>
      </c>
      <c r="AQ7" s="24">
        <v>163.84</v>
      </c>
      <c r="AR7" s="24">
        <v>176.46</v>
      </c>
      <c r="AS7" s="24">
        <v>181.51</v>
      </c>
      <c r="AT7" s="24">
        <v>114.08</v>
      </c>
      <c r="AU7" s="24" t="s">
        <v>102</v>
      </c>
      <c r="AV7" s="24">
        <v>16.690000000000001</v>
      </c>
      <c r="AW7" s="24">
        <v>9.42</v>
      </c>
      <c r="AX7" s="24">
        <v>17.760000000000002</v>
      </c>
      <c r="AY7" s="24">
        <v>16.329999999999998</v>
      </c>
      <c r="AZ7" s="24" t="s">
        <v>102</v>
      </c>
      <c r="BA7" s="24">
        <v>56.53</v>
      </c>
      <c r="BB7" s="24">
        <v>59.66</v>
      </c>
      <c r="BC7" s="24">
        <v>61.64</v>
      </c>
      <c r="BD7" s="24">
        <v>69.819999999999993</v>
      </c>
      <c r="BE7" s="24">
        <v>68.63</v>
      </c>
      <c r="BF7" s="24" t="s">
        <v>102</v>
      </c>
      <c r="BG7" s="24">
        <v>505.58</v>
      </c>
      <c r="BH7" s="24">
        <v>418.28</v>
      </c>
      <c r="BI7" s="24">
        <v>425.91</v>
      </c>
      <c r="BJ7" s="24">
        <v>408.58</v>
      </c>
      <c r="BK7" s="24" t="s">
        <v>102</v>
      </c>
      <c r="BL7" s="24">
        <v>1095.52</v>
      </c>
      <c r="BM7" s="24">
        <v>1056.55</v>
      </c>
      <c r="BN7" s="24">
        <v>1278.54</v>
      </c>
      <c r="BO7" s="24">
        <v>1149.7</v>
      </c>
      <c r="BP7" s="24">
        <v>1069.8900000000001</v>
      </c>
      <c r="BQ7" s="24" t="s">
        <v>102</v>
      </c>
      <c r="BR7" s="24">
        <v>100.91</v>
      </c>
      <c r="BS7" s="24">
        <v>97.84</v>
      </c>
      <c r="BT7" s="24">
        <v>99.72</v>
      </c>
      <c r="BU7" s="24">
        <v>91.14</v>
      </c>
      <c r="BV7" s="24" t="s">
        <v>102</v>
      </c>
      <c r="BW7" s="24">
        <v>39.64</v>
      </c>
      <c r="BX7" s="24">
        <v>40</v>
      </c>
      <c r="BY7" s="24">
        <v>38.74</v>
      </c>
      <c r="BZ7" s="24">
        <v>35.96</v>
      </c>
      <c r="CA7" s="24">
        <v>39.89</v>
      </c>
      <c r="CB7" s="24" t="s">
        <v>102</v>
      </c>
      <c r="CC7" s="24">
        <v>152.51</v>
      </c>
      <c r="CD7" s="24">
        <v>158.71</v>
      </c>
      <c r="CE7" s="24">
        <v>155.66999999999999</v>
      </c>
      <c r="CF7" s="24">
        <v>162.62</v>
      </c>
      <c r="CG7" s="24" t="s">
        <v>102</v>
      </c>
      <c r="CH7" s="24">
        <v>449.72</v>
      </c>
      <c r="CI7" s="24">
        <v>437.27</v>
      </c>
      <c r="CJ7" s="24">
        <v>456.72</v>
      </c>
      <c r="CK7" s="24">
        <v>481.96</v>
      </c>
      <c r="CL7" s="24">
        <v>426.52</v>
      </c>
      <c r="CM7" s="24" t="s">
        <v>102</v>
      </c>
      <c r="CN7" s="24" t="s">
        <v>102</v>
      </c>
      <c r="CO7" s="24" t="s">
        <v>102</v>
      </c>
      <c r="CP7" s="24" t="s">
        <v>102</v>
      </c>
      <c r="CQ7" s="24" t="s">
        <v>102</v>
      </c>
      <c r="CR7" s="24" t="s">
        <v>102</v>
      </c>
      <c r="CS7" s="24">
        <v>30.19</v>
      </c>
      <c r="CT7" s="24">
        <v>28.77</v>
      </c>
      <c r="CU7" s="24">
        <v>26.22</v>
      </c>
      <c r="CV7" s="24">
        <v>26.12</v>
      </c>
      <c r="CW7" s="24">
        <v>28.16</v>
      </c>
      <c r="CX7" s="24" t="s">
        <v>102</v>
      </c>
      <c r="CY7" s="24">
        <v>89.46</v>
      </c>
      <c r="CZ7" s="24">
        <v>90.51</v>
      </c>
      <c r="DA7" s="24">
        <v>91.14</v>
      </c>
      <c r="DB7" s="24">
        <v>91.36</v>
      </c>
      <c r="DC7" s="24" t="s">
        <v>102</v>
      </c>
      <c r="DD7" s="24">
        <v>79.09</v>
      </c>
      <c r="DE7" s="24">
        <v>78.900000000000006</v>
      </c>
      <c r="DF7" s="24">
        <v>78.03</v>
      </c>
      <c r="DG7" s="24">
        <v>78.55</v>
      </c>
      <c r="DH7" s="24">
        <v>80.73</v>
      </c>
      <c r="DI7" s="24" t="s">
        <v>102</v>
      </c>
      <c r="DJ7" s="24">
        <v>3.46</v>
      </c>
      <c r="DK7" s="24">
        <v>6.91</v>
      </c>
      <c r="DL7" s="24">
        <v>10.3</v>
      </c>
      <c r="DM7" s="24">
        <v>13.62</v>
      </c>
      <c r="DN7" s="24" t="s">
        <v>102</v>
      </c>
      <c r="DO7" s="24">
        <v>20.14</v>
      </c>
      <c r="DP7" s="24">
        <v>23.17</v>
      </c>
      <c r="DQ7" s="24">
        <v>25.29</v>
      </c>
      <c r="DR7" s="24">
        <v>28.31</v>
      </c>
      <c r="DS7" s="24">
        <v>30.98</v>
      </c>
      <c r="DT7" s="24" t="s">
        <v>102</v>
      </c>
      <c r="DU7" s="24">
        <v>0</v>
      </c>
      <c r="DV7" s="24">
        <v>0</v>
      </c>
      <c r="DW7" s="24">
        <v>0</v>
      </c>
      <c r="DX7" s="24">
        <v>0</v>
      </c>
      <c r="DY7" s="24" t="s">
        <v>102</v>
      </c>
      <c r="DZ7" s="24">
        <v>0</v>
      </c>
      <c r="EA7" s="24">
        <v>0</v>
      </c>
      <c r="EB7" s="24">
        <v>0</v>
      </c>
      <c r="EC7" s="24">
        <v>0</v>
      </c>
      <c r="ED7" s="24">
        <v>0</v>
      </c>
      <c r="EE7" s="24" t="s">
        <v>102</v>
      </c>
      <c r="EF7" s="24">
        <v>0</v>
      </c>
      <c r="EG7" s="24">
        <v>0</v>
      </c>
      <c r="EH7" s="24">
        <v>0</v>
      </c>
      <c r="EI7" s="24">
        <v>0</v>
      </c>
      <c r="EJ7" s="24" t="s">
        <v>102</v>
      </c>
      <c r="EK7" s="24">
        <v>1.6</v>
      </c>
      <c r="EL7" s="24">
        <v>0.01</v>
      </c>
      <c r="EM7" s="24">
        <v>0.01</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金兵　圭吾</cp:lastModifiedBy>
  <cp:lastPrinted>2025-01-29T04:17:35Z</cp:lastPrinted>
  <dcterms:created xsi:type="dcterms:W3CDTF">2025-01-24T07:21:44Z</dcterms:created>
  <dcterms:modified xsi:type="dcterms:W3CDTF">2026-02-26T05:43:15Z</dcterms:modified>
  <cp:category/>
</cp:coreProperties>
</file>