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I:\★市町村支援課移行データ\財政係\57公営企業経営比較分析表\R06\R070120 公営企業に係る経営比較分析表（令和５年度決算）の分析等について\03 市町村→県\04氷見市○\上水道\"/>
    </mc:Choice>
  </mc:AlternateContent>
  <xr:revisionPtr revIDLastSave="0" documentId="13_ncr:1_{4D80ECFE-CF06-4B37-8BC6-9CED97996306}" xr6:coauthVersionLast="36" xr6:coauthVersionMax="36" xr10:uidLastSave="{00000000-0000-0000-0000-000000000000}"/>
  <workbookProtection workbookAlgorithmName="SHA-512" workbookHashValue="dbgeMk6rjJHBPrfThymzIrRbqrkGPoQzEg3UE5pQIxF9VV3qnwHlZO0zcRSqbWQw84q3DdWCJNYiI2eqOX+QqQ==" workbookSaltValue="a2/HJpr6OMGmFj0x+rCpPw=="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O6" i="5"/>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F85" i="4"/>
  <c r="BB10" i="4"/>
  <c r="AL10" i="4"/>
  <c r="W10" i="4"/>
  <c r="P10" i="4"/>
  <c r="I10" i="4"/>
  <c r="BB8" i="4"/>
  <c r="AT8" i="4"/>
  <c r="AD8" i="4"/>
  <c r="W8" i="4"/>
  <c r="P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<sst xmlns="http://schemas.openxmlformats.org/spreadsheetml/2006/main" count="228" uniqueCount="112">
  <si>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</si>
  <si>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</si>
  <si>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</si>
  <si>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</si>
  <si>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</si>
  <si>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</si>
  <si>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</si>
  <si>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</si>
  <si>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</si>
  <si>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</si>
  <si>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</si>
  <si>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</si>
  <si>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</si>
  <si>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</si>
  <si>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</si>
  <si>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</si>
  <si>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</si>
  <si>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</si>
  <si>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</si>
  <si>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</si>
  <si>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</si>
  <si>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</si>
  <si>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</si>
  <si>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</si>
  <si>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</si>
  <si>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</si>
  <si>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</si>
  <si>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</si>
  <si>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</si>
  <si>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</si>
  <si>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</si>
  <si>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</si>
  <si>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</si>
  <si>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</si>
  <si>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</si>
  <si>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</si>
  <si>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</si>
  <si>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</si>
  <si>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</si>
  <si>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</si>
  <si>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</si>
  <si>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</si>
  <si>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</si>
  <si>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</si>
  <si>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</si>
  <si>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</si>
  <si>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</si>
  <si>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</si>
  <si>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</si>
  <si>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</si>
  <si>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</si>
  <si>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</si>
  <si>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</si>
  <si>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</si>
  <si>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</si>
  <si>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</si>
  <si>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</si>
  <si>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</si>
  <si>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</si>
  <si>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</si>
  <si>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</si>
  <si>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</si>
  <si>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</si>
  <si>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</si>
  <si>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</si>
  <si>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</si>
  <si>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</si>
  <si>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</si>
  <si>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</si>
  <si>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</si>
  <si>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</si>
  <si>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</si>
  <si>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</si>
  <si>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</si>
  <si>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</si>
  <si>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</si>
  <si>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</si>
  <si>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</si>
  <si>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</si>
  <si>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</si>
  <si>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</si>
  <si>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</si>
  <si>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</si>
  <si>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</si>
  <si>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</si>
  <si>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</si>
  <si>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</si>
  <si>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</si>
  <si>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</si>
  <si>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</si>
  <si>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</si>
  <si>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</si>
  <si>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</si>
  <si>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氷見市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</si>
  <si>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</si>
  <si>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</si>
  <si>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</si>
  <si>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</si>
  <si>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</si>
  <si>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</si>
  <si>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</si>
  <si>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</si>
  <si>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</si>
  <si>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</si>
  <si>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</si>
  <si>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</si>
  <si>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</si>
  <si>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</si>
  <si>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</si>
  <si>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平成２１年度から累積欠損金の発生は無く、経常収支比率は１００％を上回るものの、今後も想定される給水人口減少や物価高等が収益や費用に及ぼす影響を見定め、長期的な経営の健全性の確保に努めていかなければならない。
　企業債残高対給水収益比率は、類似団体平均値より低いものの、基幹管路更新等を踏まえた適正な投資規模を設定し、資金不足が予想される場合には企業債充当率の引上げや、料金水準の見直しが必要となる。
　令和６年能登半島地震で被災した氷見市水道事業の令和５年度決算は、水道料金減免の実施による給水収益減少を受け、経常収支比率や企業債残高対給水収益比率、料金回収率が悪化している。有収率に関しては、総配水量が令和５年１月寒波による漏水の影響を受けた令和４年度と同程度であったものの、給水人口減少による有収水量の減少を受けたことから、令和４年度と比較して悪化している。</t>
    <rPh sb="40" eb="42">
      <t>コンゴ</t>
    </rPh>
    <rPh sb="43" eb="45">
      <t>ソウテイ</t>
    </rPh>
    <rPh sb="48" eb="50">
      <t>キュウスイ</t>
    </rPh>
    <rPh sb="50" eb="52">
      <t>ジンコウ</t>
    </rPh>
    <rPh sb="52" eb="54">
      <t>ゲンショウ</t>
    </rPh>
    <rPh sb="55" eb="58">
      <t>ブッカダカ</t>
    </rPh>
    <rPh sb="58" eb="59">
      <t>ナド</t>
    </rPh>
    <rPh sb="60" eb="62">
      <t>シュウエキ</t>
    </rPh>
    <rPh sb="63" eb="65">
      <t>ヒヨウ</t>
    </rPh>
    <rPh sb="66" eb="67">
      <t>オヨ</t>
    </rPh>
    <rPh sb="69" eb="71">
      <t>エイキョウ</t>
    </rPh>
    <rPh sb="72" eb="74">
      <t>ミサダ</t>
    </rPh>
    <rPh sb="76" eb="79">
      <t>チョウキテキ</t>
    </rPh>
    <rPh sb="80" eb="82">
      <t>ケイエイ</t>
    </rPh>
    <rPh sb="83" eb="86">
      <t>ケンゼンセイ</t>
    </rPh>
    <rPh sb="87" eb="89">
      <t>カクホ</t>
    </rPh>
    <rPh sb="90" eb="91">
      <t>ツト</t>
    </rPh>
    <rPh sb="135" eb="137">
      <t>キカン</t>
    </rPh>
    <rPh sb="137" eb="139">
      <t>カンロ</t>
    </rPh>
    <rPh sb="139" eb="141">
      <t>コウシン</t>
    </rPh>
    <rPh sb="141" eb="142">
      <t>ナド</t>
    </rPh>
    <rPh sb="143" eb="144">
      <t>フ</t>
    </rPh>
    <rPh sb="147" eb="149">
      <t>テキセイ</t>
    </rPh>
    <rPh sb="150" eb="154">
      <t>トウシキボ</t>
    </rPh>
    <rPh sb="155" eb="157">
      <t>セッテイ</t>
    </rPh>
    <rPh sb="173" eb="176">
      <t>キギョウサイ</t>
    </rPh>
    <rPh sb="194" eb="196">
      <t>ヒツヨウ</t>
    </rPh>
    <rPh sb="202" eb="204">
      <t>レイワ</t>
    </rPh>
    <rPh sb="205" eb="206">
      <t>ネン</t>
    </rPh>
    <rPh sb="206" eb="210">
      <t>ノトハントウ</t>
    </rPh>
    <rPh sb="210" eb="212">
      <t>ジシン</t>
    </rPh>
    <rPh sb="213" eb="215">
      <t>ヒサイ</t>
    </rPh>
    <rPh sb="217" eb="220">
      <t>ヒミシ</t>
    </rPh>
    <rPh sb="220" eb="222">
      <t>スイドウ</t>
    </rPh>
    <rPh sb="222" eb="224">
      <t>ジギョウ</t>
    </rPh>
    <rPh sb="225" eb="227">
      <t>レイワ</t>
    </rPh>
    <rPh sb="228" eb="230">
      <t>ネンド</t>
    </rPh>
    <rPh sb="230" eb="232">
      <t>ケッサン</t>
    </rPh>
    <rPh sb="234" eb="236">
      <t>スイドウ</t>
    </rPh>
    <rPh sb="236" eb="238">
      <t>リョウキン</t>
    </rPh>
    <rPh sb="238" eb="240">
      <t>ゲンメン</t>
    </rPh>
    <rPh sb="241" eb="243">
      <t>ジッシ</t>
    </rPh>
    <rPh sb="246" eb="248">
      <t>キュウスイ</t>
    </rPh>
    <rPh sb="248" eb="250">
      <t>シュウエキ</t>
    </rPh>
    <rPh sb="250" eb="252">
      <t>ゲンショウ</t>
    </rPh>
    <rPh sb="253" eb="254">
      <t>ウ</t>
    </rPh>
    <rPh sb="256" eb="262">
      <t>ケイジョウシュウシヒリツ</t>
    </rPh>
    <rPh sb="263" eb="266">
      <t>キギョウサイ</t>
    </rPh>
    <rPh sb="266" eb="268">
      <t>ザンダカ</t>
    </rPh>
    <rPh sb="268" eb="269">
      <t>タイ</t>
    </rPh>
    <rPh sb="269" eb="271">
      <t>キュウスイ</t>
    </rPh>
    <rPh sb="271" eb="273">
      <t>シュウエキ</t>
    </rPh>
    <rPh sb="273" eb="275">
      <t>ヒリツ</t>
    </rPh>
    <rPh sb="276" eb="278">
      <t>リョウキン</t>
    </rPh>
    <rPh sb="278" eb="281">
      <t>カイシュウリツ</t>
    </rPh>
    <rPh sb="282" eb="284">
      <t>アッカ</t>
    </rPh>
    <rPh sb="289" eb="290">
      <t>ア</t>
    </rPh>
    <rPh sb="293" eb="294">
      <t>カン</t>
    </rPh>
    <rPh sb="371" eb="373">
      <t>ヒカク</t>
    </rPh>
    <phoneticPr fontId="4"/>
  </si>
  <si>
    <t>　管路経年化率は類似団体平均値を下回るものの、今後は耐用年数に達し更新時期を迎える管路の増加が想定される。管路更新率は令和６年能登半島地震により工事竣工に遅れが生じたため、令和４年度と比べて悪化している。
　令和６年度改定の管路耐震化計画は今回の震災を踏まえたものとなるが、管路更新にあたっては引き続き、計画的に実施していくものである。</t>
    <rPh sb="16" eb="18">
      <t>シタマワ</t>
    </rPh>
    <rPh sb="23" eb="25">
      <t>コンゴ</t>
    </rPh>
    <rPh sb="31" eb="32">
      <t>タッ</t>
    </rPh>
    <rPh sb="33" eb="35">
      <t>コウシン</t>
    </rPh>
    <rPh sb="35" eb="37">
      <t>ジキ</t>
    </rPh>
    <rPh sb="38" eb="39">
      <t>ムカ</t>
    </rPh>
    <rPh sb="44" eb="46">
      <t>ゾウカ</t>
    </rPh>
    <rPh sb="47" eb="49">
      <t>ソウテイ</t>
    </rPh>
    <rPh sb="59" eb="61">
      <t>レイワ</t>
    </rPh>
    <rPh sb="62" eb="63">
      <t>ネン</t>
    </rPh>
    <rPh sb="72" eb="74">
      <t>コウジ</t>
    </rPh>
    <rPh sb="74" eb="76">
      <t>シュンコウ</t>
    </rPh>
    <rPh sb="92" eb="93">
      <t>クラ</t>
    </rPh>
    <rPh sb="104" eb="106">
      <t>レイワ</t>
    </rPh>
    <rPh sb="107" eb="109">
      <t>ネンド</t>
    </rPh>
    <rPh sb="109" eb="111">
      <t>カイテイ</t>
    </rPh>
    <rPh sb="112" eb="114">
      <t>カンロ</t>
    </rPh>
    <rPh sb="114" eb="116">
      <t>タイシン</t>
    </rPh>
    <rPh sb="116" eb="117">
      <t>バ</t>
    </rPh>
    <rPh sb="117" eb="119">
      <t>ケイカク</t>
    </rPh>
    <rPh sb="120" eb="122">
      <t>コンカイ</t>
    </rPh>
    <rPh sb="123" eb="125">
      <t>シンサイ</t>
    </rPh>
    <rPh sb="126" eb="127">
      <t>フ</t>
    </rPh>
    <rPh sb="137" eb="141">
      <t>カンロコウシン</t>
    </rPh>
    <rPh sb="147" eb="148">
      <t>ヒ</t>
    </rPh>
    <rPh sb="149" eb="150">
      <t>ツヅ</t>
    </rPh>
    <rPh sb="152" eb="155">
      <t>ケイカクテキ</t>
    </rPh>
    <rPh sb="156" eb="158">
      <t>ジッシ</t>
    </rPh>
    <phoneticPr fontId="4"/>
  </si>
  <si>
    <t>　現時点では収益が費用を上回っているが、今後は給水人口減少や物価高、令和６年能登半島地震の影響等により、給水収益の減少、施設維持管理費用等の増加が想定される。
　また、水の安定供給には施設の適切な維持管理のほか、管路の耐震化を推進する必要があり、基幹管路等更新費用の増大も見込まれる。
　このように経営状況が厳しさを増すなかにおいては料金改定も選択肢の一つとする必要があるが、令和７年度に改定を予定している水道事業経営戦略においては、給水人口の推移のほか、施設の維持管理や今回の震災を踏まえた管路更新に要する費用等に基づいた長期的な収支を見定め、料金改定の必要性や適切な改定時期を検討する必要がある。</t>
    <rPh sb="1" eb="4">
      <t>ゲンジテン</t>
    </rPh>
    <rPh sb="20" eb="22">
      <t>コンゴ</t>
    </rPh>
    <rPh sb="23" eb="25">
      <t>キュウスイ</t>
    </rPh>
    <rPh sb="25" eb="27">
      <t>ジンコウ</t>
    </rPh>
    <rPh sb="27" eb="29">
      <t>ゲンショウ</t>
    </rPh>
    <rPh sb="30" eb="33">
      <t>ブッカダカ</t>
    </rPh>
    <rPh sb="34" eb="36">
      <t>レイワ</t>
    </rPh>
    <rPh sb="37" eb="38">
      <t>ネン</t>
    </rPh>
    <rPh sb="38" eb="42">
      <t>ノトハントウ</t>
    </rPh>
    <rPh sb="42" eb="44">
      <t>ジシン</t>
    </rPh>
    <rPh sb="45" eb="47">
      <t>エイキョウ</t>
    </rPh>
    <rPh sb="47" eb="48">
      <t>ナド</t>
    </rPh>
    <rPh sb="52" eb="54">
      <t>キュウスイ</t>
    </rPh>
    <rPh sb="54" eb="56">
      <t>シュウエキ</t>
    </rPh>
    <rPh sb="57" eb="59">
      <t>ゲンショウ</t>
    </rPh>
    <rPh sb="61" eb="63">
      <t>シセツ</t>
    </rPh>
    <rPh sb="63" eb="67">
      <t>イジカンリ</t>
    </rPh>
    <rPh sb="67" eb="69">
      <t>ヒヨウ</t>
    </rPh>
    <rPh sb="69" eb="70">
      <t>ナド</t>
    </rPh>
    <rPh sb="71" eb="73">
      <t>ゾウカ</t>
    </rPh>
    <rPh sb="73" eb="75">
      <t>ソウテイ</t>
    </rPh>
    <rPh sb="85" eb="86">
      <t>ミズ</t>
    </rPh>
    <rPh sb="87" eb="89">
      <t>アンテイ</t>
    </rPh>
    <rPh sb="89" eb="91">
      <t>キョウキュウ</t>
    </rPh>
    <rPh sb="92" eb="94">
      <t>シセツ</t>
    </rPh>
    <rPh sb="95" eb="97">
      <t>テキセツ</t>
    </rPh>
    <rPh sb="98" eb="102">
      <t>イジカンリ</t>
    </rPh>
    <rPh sb="127" eb="128">
      <t>ナド</t>
    </rPh>
    <rPh sb="149" eb="151">
      <t>ケイエイ</t>
    </rPh>
    <rPh sb="151" eb="153">
      <t>ジョウキョウ</t>
    </rPh>
    <rPh sb="154" eb="155">
      <t>キビ</t>
    </rPh>
    <rPh sb="158" eb="159">
      <t>マ</t>
    </rPh>
    <rPh sb="167" eb="169">
      <t>リョウキン</t>
    </rPh>
    <rPh sb="169" eb="171">
      <t>カイテイ</t>
    </rPh>
    <rPh sb="172" eb="175">
      <t>センタクシ</t>
    </rPh>
    <rPh sb="176" eb="177">
      <t>ヒト</t>
    </rPh>
    <rPh sb="181" eb="183">
      <t>ヒツヨウ</t>
    </rPh>
    <rPh sb="188" eb="190">
      <t>レイワ</t>
    </rPh>
    <rPh sb="191" eb="193">
      <t>ネンド</t>
    </rPh>
    <rPh sb="194" eb="196">
      <t>カイテイ</t>
    </rPh>
    <rPh sb="197" eb="199">
      <t>ヨテイ</t>
    </rPh>
    <rPh sb="203" eb="205">
      <t>スイドウ</t>
    </rPh>
    <rPh sb="205" eb="207">
      <t>ジギョウ</t>
    </rPh>
    <rPh sb="207" eb="209">
      <t>ケイエイ</t>
    </rPh>
    <rPh sb="209" eb="211">
      <t>センリャク</t>
    </rPh>
    <rPh sb="217" eb="219">
      <t>キュウスイ</t>
    </rPh>
    <rPh sb="219" eb="221">
      <t>ジンコウ</t>
    </rPh>
    <rPh sb="222" eb="224">
      <t>スイイ</t>
    </rPh>
    <rPh sb="228" eb="230">
      <t>シセツ</t>
    </rPh>
    <rPh sb="231" eb="235">
      <t>イジカンリ</t>
    </rPh>
    <rPh sb="236" eb="238">
      <t>コンカイ</t>
    </rPh>
    <rPh sb="239" eb="241">
      <t>シンサイ</t>
    </rPh>
    <rPh sb="242" eb="243">
      <t>フ</t>
    </rPh>
    <rPh sb="246" eb="248">
      <t>カンロ</t>
    </rPh>
    <rPh sb="248" eb="250">
      <t>コウシン</t>
    </rPh>
    <rPh sb="251" eb="252">
      <t>ヨウ</t>
    </rPh>
    <rPh sb="254" eb="256">
      <t>ヒヨウ</t>
    </rPh>
    <rPh sb="256" eb="257">
      <t>ナド</t>
    </rPh>
    <rPh sb="258" eb="259">
      <t>モト</t>
    </rPh>
    <rPh sb="262" eb="265">
      <t>チョウキテキ</t>
    </rPh>
    <rPh sb="266" eb="268">
      <t>シュウシ</t>
    </rPh>
    <rPh sb="269" eb="271">
      <t>ミサダ</t>
    </rPh>
    <rPh sb="273" eb="277">
      <t>リョウキンカイテイ</t>
    </rPh>
    <rPh sb="278" eb="280">
      <t>ヒツヨウ</t>
    </rPh>
    <rPh sb="280" eb="281">
      <t>セイ</t>
    </rPh>
    <rPh sb="282" eb="284">
      <t>テキセツ</t>
    </rPh>
    <rPh sb="285" eb="287">
      <t>カイテイ</t>
    </rPh>
    <rPh sb="287" eb="289">
      <t>ジキ</t>
    </rPh>
    <rPh sb="290" eb="292">
      <t>ケントウ</t>
    </rPh>
    <rPh sb="294" eb="29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</si>
</sst>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0.66</c:v>
                </c:pt>
                <c:pt idx="1">
                  <c:v>0.55000000000000004</c:v>
                </c:pt>
                <c:pt idx="2">
                  <c:v>0.4</c:v>
                </c:pt>
                <c:pt idx="3">
                  <c:v>0.42</c:v>
                </c:pt>
                <c:pt idx="4">
                  <c:v>0.2</c:v>
                </c:pt>
              </c:numCache>
            </c:numRef>
          </c:val>
          <c:extLst>
            <c:ext xmlns:c16="http://schemas.microsoft.com/office/drawing/2014/chart" uri="{C3380CC4-5D6E-409C-BE32-E72D297353CC}">
              <c16:uniqueId val="{00000000-7B85-4AF4-8C04-B2BB39C470F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7B85-4AF4-8C04-B2BB39C470F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62.02</c:v>
                </c:pt>
                <c:pt idx="1">
                  <c:v>61.83</c:v>
                </c:pt>
                <c:pt idx="2">
                  <c:v>58.95</c:v>
                </c:pt>
                <c:pt idx="3">
                  <c:v>59.86</c:v>
                </c:pt>
                <c:pt idx="4">
                  <c:v>59.7</c:v>
                </c:pt>
              </c:numCache>
            </c:numRef>
          </c:val>
          <c:extLst>
            <c:ext xmlns:c16="http://schemas.microsoft.com/office/drawing/2014/chart" uri="{C3380CC4-5D6E-409C-BE32-E72D297353CC}">
              <c16:uniqueId val="{00000000-8115-460E-9322-3FA9671CBEB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8115-460E-9322-3FA9671CBEB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84.75</c:v>
                </c:pt>
                <c:pt idx="1">
                  <c:v>85.59</c:v>
                </c:pt>
                <c:pt idx="2">
                  <c:v>87.45</c:v>
                </c:pt>
                <c:pt idx="3">
                  <c:v>84.88</c:v>
                </c:pt>
                <c:pt idx="4">
                  <c:v>83.03</c:v>
                </c:pt>
              </c:numCache>
            </c:numRef>
          </c:val>
          <c:extLst>
            <c:ext xmlns:c16="http://schemas.microsoft.com/office/drawing/2014/chart" uri="{C3380CC4-5D6E-409C-BE32-E72D297353CC}">
              <c16:uniqueId val="{00000000-9838-43AD-BA8A-C7AC7D92F9D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9838-43AD-BA8A-C7AC7D92F9D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109.31</c:v>
                </c:pt>
                <c:pt idx="1">
                  <c:v>109.86</c:v>
                </c:pt>
                <c:pt idx="2">
                  <c:v>108.52</c:v>
                </c:pt>
                <c:pt idx="3">
                  <c:v>114.47</c:v>
                </c:pt>
                <c:pt idx="4">
                  <c:v>107.62</c:v>
                </c:pt>
              </c:numCache>
            </c:numRef>
          </c:val>
          <c:extLst>
            <c:ext xmlns:c16="http://schemas.microsoft.com/office/drawing/2014/chart" uri="{C3380CC4-5D6E-409C-BE32-E72D297353CC}">
              <c16:uniqueId val="{00000000-23A5-4C63-8148-19ADDA77EA6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23A5-4C63-8148-19ADDA77EA6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57.35</c:v>
                </c:pt>
                <c:pt idx="1">
                  <c:v>57.82</c:v>
                </c:pt>
                <c:pt idx="2">
                  <c:v>58.74</c:v>
                </c:pt>
                <c:pt idx="3">
                  <c:v>57.57</c:v>
                </c:pt>
                <c:pt idx="4">
                  <c:v>58.55</c:v>
                </c:pt>
              </c:numCache>
            </c:numRef>
          </c:val>
          <c:extLst>
            <c:ext xmlns:c16="http://schemas.microsoft.com/office/drawing/2014/chart" uri="{C3380CC4-5D6E-409C-BE32-E72D297353CC}">
              <c16:uniqueId val="{00000000-1821-4AF0-B9D8-3E0A243A53D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1821-4AF0-B9D8-3E0A243A53D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8.44</c:v>
                </c:pt>
                <c:pt idx="1">
                  <c:v>9.9700000000000006</c:v>
                </c:pt>
                <c:pt idx="2">
                  <c:v>12.54</c:v>
                </c:pt>
                <c:pt idx="3">
                  <c:v>13.37</c:v>
                </c:pt>
                <c:pt idx="4">
                  <c:v>16.45</c:v>
                </c:pt>
              </c:numCache>
            </c:numRef>
          </c:val>
          <c:extLst>
            <c:ext xmlns:c16="http://schemas.microsoft.com/office/drawing/2014/chart" uri="{C3380CC4-5D6E-409C-BE32-E72D297353CC}">
              <c16:uniqueId val="{00000000-2B1A-4A49-977F-C8DF025ABD4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2B1A-4A49-977F-C8DF025ABD4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FD-4109-A6B5-E311F18E2D6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8DFD-4109-A6B5-E311F18E2D6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489.67</c:v>
                </c:pt>
                <c:pt idx="1">
                  <c:v>350.9</c:v>
                </c:pt>
                <c:pt idx="2">
                  <c:v>346.35</c:v>
                </c:pt>
                <c:pt idx="3">
                  <c:v>344.32</c:v>
                </c:pt>
                <c:pt idx="4">
                  <c:v>333.48</c:v>
                </c:pt>
              </c:numCache>
            </c:numRef>
          </c:val>
          <c:extLst>
            <c:ext xmlns:c16="http://schemas.microsoft.com/office/drawing/2014/chart" uri="{C3380CC4-5D6E-409C-BE32-E72D297353CC}">
              <c16:uniqueId val="{00000000-E766-40D4-9BA3-1185A001DD6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E766-40D4-9BA3-1185A001DD6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258.02</c:v>
                </c:pt>
                <c:pt idx="1">
                  <c:v>279.51</c:v>
                </c:pt>
                <c:pt idx="2">
                  <c:v>258.95999999999998</c:v>
                </c:pt>
                <c:pt idx="3">
                  <c:v>282.56</c:v>
                </c:pt>
                <c:pt idx="4">
                  <c:v>293.51</c:v>
                </c:pt>
              </c:numCache>
            </c:numRef>
          </c:val>
          <c:extLst>
            <c:ext xmlns:c16="http://schemas.microsoft.com/office/drawing/2014/chart" uri="{C3380CC4-5D6E-409C-BE32-E72D297353CC}">
              <c16:uniqueId val="{00000000-0648-49C6-8949-E51AA96E71D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0648-49C6-8949-E51AA96E71D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107.05</c:v>
                </c:pt>
                <c:pt idx="1">
                  <c:v>99.12</c:v>
                </c:pt>
                <c:pt idx="2">
                  <c:v>106.02</c:v>
                </c:pt>
                <c:pt idx="3">
                  <c:v>106.12</c:v>
                </c:pt>
                <c:pt idx="4">
                  <c:v>101.8</c:v>
                </c:pt>
              </c:numCache>
            </c:numRef>
          </c:val>
          <c:extLst>
            <c:ext xmlns:c16="http://schemas.microsoft.com/office/drawing/2014/chart" uri="{C3380CC4-5D6E-409C-BE32-E72D297353CC}">
              <c16:uniqueId val="{00000000-1941-4CC8-93E6-F408772DF25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1941-4CC8-93E6-F408772DF25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221.19</c:v>
                </c:pt>
                <c:pt idx="1">
                  <c:v>221.44</c:v>
                </c:pt>
                <c:pt idx="2">
                  <c:v>224.04</c:v>
                </c:pt>
                <c:pt idx="3">
                  <c:v>212.72</c:v>
                </c:pt>
                <c:pt idx="4">
                  <c:v>213.19</c:v>
                </c:pt>
              </c:numCache>
            </c:numRef>
          </c:val>
          <c:extLst>
            <c:ext xmlns:c16="http://schemas.microsoft.com/office/drawing/2014/chart" uri="{C3380CC4-5D6E-409C-BE32-E72D297353CC}">
              <c16:uniqueId val="{00000000-B6C3-4DA3-B696-1CED39EDB12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B6C3-4DA3-B696-1CED39EDB12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H6" sqref="BH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富山県　氷見市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58">
        <f>データ!$R$6</f>
        <v>43205</v>
      </c>
      <c r="AM8" s="58"/>
      <c r="AN8" s="58"/>
      <c r="AO8" s="58"/>
      <c r="AP8" s="58"/>
      <c r="AQ8" s="58"/>
      <c r="AR8" s="58"/>
      <c r="AS8" s="58"/>
      <c r="AT8" s="55">
        <f>データ!$S$6</f>
        <v>230.54</v>
      </c>
      <c r="AU8" s="56"/>
      <c r="AV8" s="56"/>
      <c r="AW8" s="56"/>
      <c r="AX8" s="56"/>
      <c r="AY8" s="56"/>
      <c r="AZ8" s="56"/>
      <c r="BA8" s="56"/>
      <c r="BB8" s="45">
        <f>データ!$T$6</f>
        <v>187.41</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70.77</v>
      </c>
      <c r="J10" s="56"/>
      <c r="K10" s="56"/>
      <c r="L10" s="56"/>
      <c r="M10" s="56"/>
      <c r="N10" s="56"/>
      <c r="O10" s="57"/>
      <c r="P10" s="45">
        <f>データ!$P$6</f>
        <v>86.74</v>
      </c>
      <c r="Q10" s="45"/>
      <c r="R10" s="45"/>
      <c r="S10" s="45"/>
      <c r="T10" s="45"/>
      <c r="U10" s="45"/>
      <c r="V10" s="45"/>
      <c r="W10" s="58">
        <f>データ!$Q$6</f>
        <v>4663</v>
      </c>
      <c r="X10" s="58"/>
      <c r="Y10" s="58"/>
      <c r="Z10" s="58"/>
      <c r="AA10" s="58"/>
      <c r="AB10" s="58"/>
      <c r="AC10" s="58"/>
      <c r="AD10" s="2"/>
      <c r="AE10" s="2"/>
      <c r="AF10" s="2"/>
      <c r="AG10" s="2"/>
      <c r="AH10" s="2"/>
      <c r="AI10" s="2"/>
      <c r="AJ10" s="2"/>
      <c r="AK10" s="2"/>
      <c r="AL10" s="58">
        <f>データ!$U$6</f>
        <v>37135</v>
      </c>
      <c r="AM10" s="58"/>
      <c r="AN10" s="58"/>
      <c r="AO10" s="58"/>
      <c r="AP10" s="58"/>
      <c r="AQ10" s="58"/>
      <c r="AR10" s="58"/>
      <c r="AS10" s="58"/>
      <c r="AT10" s="55">
        <f>データ!$V$6</f>
        <v>104.65</v>
      </c>
      <c r="AU10" s="56"/>
      <c r="AV10" s="56"/>
      <c r="AW10" s="56"/>
      <c r="AX10" s="56"/>
      <c r="AY10" s="56"/>
      <c r="AZ10" s="56"/>
      <c r="BA10" s="56"/>
      <c r="BB10" s="45">
        <f>データ!$W$6</f>
        <v>354.85</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q7ZokxmxL5+hpZA2KnZMRoHZEfwDfl3GOg3usPQbd48OcQydBLUht0EdGmZYigOpoBx0bUbEvJGCMTdxOfRCsQ==" saltValue="bKHi9VNUfB12yhkTYWnkS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162051</v>
      </c>
      <c r="D6" s="20">
        <f t="shared" si="3"/>
        <v>46</v>
      </c>
      <c r="E6" s="20">
        <f t="shared" si="3"/>
        <v>1</v>
      </c>
      <c r="F6" s="20">
        <f t="shared" si="3"/>
        <v>0</v>
      </c>
      <c r="G6" s="20">
        <f t="shared" si="3"/>
        <v>1</v>
      </c>
      <c r="H6" s="20" t="str">
        <f t="shared" si="3"/>
        <v>富山県　氷見市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70.77</v>
      </c>
      <c r="P6" s="21">
        <f t="shared" si="3"/>
        <v>86.74</v>
      </c>
      <c r="Q6" s="21">
        <f t="shared" si="3"/>
        <v>4663</v>
      </c>
      <c r="R6" s="21">
        <f t="shared" si="3"/>
        <v>43205</v>
      </c>
      <c r="S6" s="21">
        <f t="shared" si="3"/>
        <v>230.54</v>
      </c>
      <c r="T6" s="21">
        <f t="shared" si="3"/>
        <v>187.41</v>
      </c>
      <c r="U6" s="21">
        <f t="shared" si="3"/>
        <v>37135</v>
      </c>
      <c r="V6" s="21">
        <f t="shared" si="3"/>
        <v>104.65</v>
      </c>
      <c r="W6" s="21">
        <f t="shared" si="3"/>
        <v>354.85</v>
      </c>
      <c r="X6" s="22">
        <f>IF(X7="",NA(),X7)</f>
        <v>109.31</v>
      </c>
      <c r="Y6" s="22">
        <f t="shared" ref="Y6:AG6" si="4">IF(Y7="",NA(),Y7)</f>
        <v>109.86</v>
      </c>
      <c r="Z6" s="22">
        <f t="shared" si="4"/>
        <v>108.52</v>
      </c>
      <c r="AA6" s="22">
        <f t="shared" si="4"/>
        <v>114.47</v>
      </c>
      <c r="AB6" s="22">
        <f t="shared" si="4"/>
        <v>107.62</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489.67</v>
      </c>
      <c r="AU6" s="22">
        <f t="shared" ref="AU6:BC6" si="6">IF(AU7="",NA(),AU7)</f>
        <v>350.9</v>
      </c>
      <c r="AV6" s="22">
        <f t="shared" si="6"/>
        <v>346.35</v>
      </c>
      <c r="AW6" s="22">
        <f t="shared" si="6"/>
        <v>344.32</v>
      </c>
      <c r="AX6" s="22">
        <f t="shared" si="6"/>
        <v>333.48</v>
      </c>
      <c r="AY6" s="22">
        <f t="shared" si="6"/>
        <v>365.18</v>
      </c>
      <c r="AZ6" s="22">
        <f t="shared" si="6"/>
        <v>327.77</v>
      </c>
      <c r="BA6" s="22">
        <f t="shared" si="6"/>
        <v>338.02</v>
      </c>
      <c r="BB6" s="22">
        <f t="shared" si="6"/>
        <v>345.94</v>
      </c>
      <c r="BC6" s="22">
        <f t="shared" si="6"/>
        <v>329.7</v>
      </c>
      <c r="BD6" s="21" t="str">
        <f>IF(BD7="","",IF(BD7="-","【-】","【"&amp;SUBSTITUTE(TEXT(BD7,"#,##0.00"),"-","△")&amp;"】"))</f>
        <v>【243.36】</v>
      </c>
      <c r="BE6" s="22">
        <f>IF(BE7="",NA(),BE7)</f>
        <v>258.02</v>
      </c>
      <c r="BF6" s="22">
        <f t="shared" ref="BF6:BN6" si="7">IF(BF7="",NA(),BF7)</f>
        <v>279.51</v>
      </c>
      <c r="BG6" s="22">
        <f t="shared" si="7"/>
        <v>258.95999999999998</v>
      </c>
      <c r="BH6" s="22">
        <f t="shared" si="7"/>
        <v>282.56</v>
      </c>
      <c r="BI6" s="22">
        <f t="shared" si="7"/>
        <v>293.51</v>
      </c>
      <c r="BJ6" s="22">
        <f t="shared" si="7"/>
        <v>371.65</v>
      </c>
      <c r="BK6" s="22">
        <f t="shared" si="7"/>
        <v>397.1</v>
      </c>
      <c r="BL6" s="22">
        <f t="shared" si="7"/>
        <v>379.91</v>
      </c>
      <c r="BM6" s="22">
        <f t="shared" si="7"/>
        <v>386.61</v>
      </c>
      <c r="BN6" s="22">
        <f t="shared" si="7"/>
        <v>381.56</v>
      </c>
      <c r="BO6" s="21" t="str">
        <f>IF(BO7="","",IF(BO7="-","【-】","【"&amp;SUBSTITUTE(TEXT(BO7,"#,##0.00"),"-","△")&amp;"】"))</f>
        <v>【265.93】</v>
      </c>
      <c r="BP6" s="22">
        <f>IF(BP7="",NA(),BP7)</f>
        <v>107.05</v>
      </c>
      <c r="BQ6" s="22">
        <f t="shared" ref="BQ6:BY6" si="8">IF(BQ7="",NA(),BQ7)</f>
        <v>99.12</v>
      </c>
      <c r="BR6" s="22">
        <f t="shared" si="8"/>
        <v>106.02</v>
      </c>
      <c r="BS6" s="22">
        <f t="shared" si="8"/>
        <v>106.12</v>
      </c>
      <c r="BT6" s="22">
        <f t="shared" si="8"/>
        <v>101.8</v>
      </c>
      <c r="BU6" s="22">
        <f t="shared" si="8"/>
        <v>98.77</v>
      </c>
      <c r="BV6" s="22">
        <f t="shared" si="8"/>
        <v>95.79</v>
      </c>
      <c r="BW6" s="22">
        <f t="shared" si="8"/>
        <v>98.3</v>
      </c>
      <c r="BX6" s="22">
        <f t="shared" si="8"/>
        <v>93.82</v>
      </c>
      <c r="BY6" s="22">
        <f t="shared" si="8"/>
        <v>95.04</v>
      </c>
      <c r="BZ6" s="21" t="str">
        <f>IF(BZ7="","",IF(BZ7="-","【-】","【"&amp;SUBSTITUTE(TEXT(BZ7,"#,##0.00"),"-","△")&amp;"】"))</f>
        <v>【97.82】</v>
      </c>
      <c r="CA6" s="22">
        <f>IF(CA7="",NA(),CA7)</f>
        <v>221.19</v>
      </c>
      <c r="CB6" s="22">
        <f t="shared" ref="CB6:CJ6" si="9">IF(CB7="",NA(),CB7)</f>
        <v>221.44</v>
      </c>
      <c r="CC6" s="22">
        <f t="shared" si="9"/>
        <v>224.04</v>
      </c>
      <c r="CD6" s="22">
        <f t="shared" si="9"/>
        <v>212.72</v>
      </c>
      <c r="CE6" s="22">
        <f t="shared" si="9"/>
        <v>213.19</v>
      </c>
      <c r="CF6" s="22">
        <f t="shared" si="9"/>
        <v>173.67</v>
      </c>
      <c r="CG6" s="22">
        <f t="shared" si="9"/>
        <v>171.13</v>
      </c>
      <c r="CH6" s="22">
        <f t="shared" si="9"/>
        <v>173.7</v>
      </c>
      <c r="CI6" s="22">
        <f t="shared" si="9"/>
        <v>178.94</v>
      </c>
      <c r="CJ6" s="22">
        <f t="shared" si="9"/>
        <v>180.19</v>
      </c>
      <c r="CK6" s="21" t="str">
        <f>IF(CK7="","",IF(CK7="-","【-】","【"&amp;SUBSTITUTE(TEXT(CK7,"#,##0.00"),"-","△")&amp;"】"))</f>
        <v>【177.56】</v>
      </c>
      <c r="CL6" s="22">
        <f>IF(CL7="",NA(),CL7)</f>
        <v>62.02</v>
      </c>
      <c r="CM6" s="22">
        <f t="shared" ref="CM6:CU6" si="10">IF(CM7="",NA(),CM7)</f>
        <v>61.83</v>
      </c>
      <c r="CN6" s="22">
        <f t="shared" si="10"/>
        <v>58.95</v>
      </c>
      <c r="CO6" s="22">
        <f t="shared" si="10"/>
        <v>59.86</v>
      </c>
      <c r="CP6" s="22">
        <f t="shared" si="10"/>
        <v>59.7</v>
      </c>
      <c r="CQ6" s="22">
        <f t="shared" si="10"/>
        <v>59.67</v>
      </c>
      <c r="CR6" s="22">
        <f t="shared" si="10"/>
        <v>60.12</v>
      </c>
      <c r="CS6" s="22">
        <f t="shared" si="10"/>
        <v>60.34</v>
      </c>
      <c r="CT6" s="22">
        <f t="shared" si="10"/>
        <v>59.54</v>
      </c>
      <c r="CU6" s="22">
        <f t="shared" si="10"/>
        <v>59.26</v>
      </c>
      <c r="CV6" s="21" t="str">
        <f>IF(CV7="","",IF(CV7="-","【-】","【"&amp;SUBSTITUTE(TEXT(CV7,"#,##0.00"),"-","△")&amp;"】"))</f>
        <v>【59.81】</v>
      </c>
      <c r="CW6" s="22">
        <f>IF(CW7="",NA(),CW7)</f>
        <v>84.75</v>
      </c>
      <c r="CX6" s="22">
        <f t="shared" ref="CX6:DF6" si="11">IF(CX7="",NA(),CX7)</f>
        <v>85.59</v>
      </c>
      <c r="CY6" s="22">
        <f t="shared" si="11"/>
        <v>87.45</v>
      </c>
      <c r="CZ6" s="22">
        <f t="shared" si="11"/>
        <v>84.88</v>
      </c>
      <c r="DA6" s="22">
        <f t="shared" si="11"/>
        <v>83.03</v>
      </c>
      <c r="DB6" s="22">
        <f t="shared" si="11"/>
        <v>84.6</v>
      </c>
      <c r="DC6" s="22">
        <f t="shared" si="11"/>
        <v>84.24</v>
      </c>
      <c r="DD6" s="22">
        <f t="shared" si="11"/>
        <v>84.19</v>
      </c>
      <c r="DE6" s="22">
        <f t="shared" si="11"/>
        <v>83.93</v>
      </c>
      <c r="DF6" s="22">
        <f t="shared" si="11"/>
        <v>83.84</v>
      </c>
      <c r="DG6" s="21" t="str">
        <f>IF(DG7="","",IF(DG7="-","【-】","【"&amp;SUBSTITUTE(TEXT(DG7,"#,##0.00"),"-","△")&amp;"】"))</f>
        <v>【89.42】</v>
      </c>
      <c r="DH6" s="22">
        <f>IF(DH7="",NA(),DH7)</f>
        <v>57.35</v>
      </c>
      <c r="DI6" s="22">
        <f t="shared" ref="DI6:DQ6" si="12">IF(DI7="",NA(),DI7)</f>
        <v>57.82</v>
      </c>
      <c r="DJ6" s="22">
        <f t="shared" si="12"/>
        <v>58.74</v>
      </c>
      <c r="DK6" s="22">
        <f t="shared" si="12"/>
        <v>57.57</v>
      </c>
      <c r="DL6" s="22">
        <f t="shared" si="12"/>
        <v>58.55</v>
      </c>
      <c r="DM6" s="22">
        <f t="shared" si="12"/>
        <v>48.17</v>
      </c>
      <c r="DN6" s="22">
        <f t="shared" si="12"/>
        <v>48.83</v>
      </c>
      <c r="DO6" s="22">
        <f t="shared" si="12"/>
        <v>49.96</v>
      </c>
      <c r="DP6" s="22">
        <f t="shared" si="12"/>
        <v>50.82</v>
      </c>
      <c r="DQ6" s="22">
        <f t="shared" si="12"/>
        <v>51.82</v>
      </c>
      <c r="DR6" s="21" t="str">
        <f>IF(DR7="","",IF(DR7="-","【-】","【"&amp;SUBSTITUTE(TEXT(DR7,"#,##0.00"),"-","△")&amp;"】"))</f>
        <v>【52.02】</v>
      </c>
      <c r="DS6" s="22">
        <f>IF(DS7="",NA(),DS7)</f>
        <v>8.44</v>
      </c>
      <c r="DT6" s="22">
        <f t="shared" ref="DT6:EB6" si="13">IF(DT7="",NA(),DT7)</f>
        <v>9.9700000000000006</v>
      </c>
      <c r="DU6" s="22">
        <f t="shared" si="13"/>
        <v>12.54</v>
      </c>
      <c r="DV6" s="22">
        <f t="shared" si="13"/>
        <v>13.37</v>
      </c>
      <c r="DW6" s="22">
        <f t="shared" si="13"/>
        <v>16.45</v>
      </c>
      <c r="DX6" s="22">
        <f t="shared" si="13"/>
        <v>17.12</v>
      </c>
      <c r="DY6" s="22">
        <f t="shared" si="13"/>
        <v>18.18</v>
      </c>
      <c r="DZ6" s="22">
        <f t="shared" si="13"/>
        <v>19.32</v>
      </c>
      <c r="EA6" s="22">
        <f t="shared" si="13"/>
        <v>21.16</v>
      </c>
      <c r="EB6" s="22">
        <f t="shared" si="13"/>
        <v>22.72</v>
      </c>
      <c r="EC6" s="21" t="str">
        <f>IF(EC7="","",IF(EC7="-","【-】","【"&amp;SUBSTITUTE(TEXT(EC7,"#,##0.00"),"-","△")&amp;"】"))</f>
        <v>【25.37】</v>
      </c>
      <c r="ED6" s="22">
        <f>IF(ED7="",NA(),ED7)</f>
        <v>0.66</v>
      </c>
      <c r="EE6" s="22">
        <f t="shared" ref="EE6:EM6" si="14">IF(EE7="",NA(),EE7)</f>
        <v>0.55000000000000004</v>
      </c>
      <c r="EF6" s="22">
        <f t="shared" si="14"/>
        <v>0.4</v>
      </c>
      <c r="EG6" s="22">
        <f t="shared" si="14"/>
        <v>0.42</v>
      </c>
      <c r="EH6" s="22">
        <f t="shared" si="14"/>
        <v>0.2</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15">
      <c r="A7" s="15"/>
      <c r="B7" s="24">
        <v>2023</v>
      </c>
      <c r="C7" s="24">
        <v>162051</v>
      </c>
      <c r="D7" s="24">
        <v>46</v>
      </c>
      <c r="E7" s="24">
        <v>1</v>
      </c>
      <c r="F7" s="24">
        <v>0</v>
      </c>
      <c r="G7" s="24">
        <v>1</v>
      </c>
      <c r="H7" s="24" t="s">
        <v>93</v>
      </c>
      <c r="I7" s="24" t="s">
        <v>94</v>
      </c>
      <c r="J7" s="24" t="s">
        <v>95</v>
      </c>
      <c r="K7" s="24" t="s">
        <v>96</v>
      </c>
      <c r="L7" s="24" t="s">
        <v>97</v>
      </c>
      <c r="M7" s="24" t="s">
        <v>98</v>
      </c>
      <c r="N7" s="25" t="s">
        <v>99</v>
      </c>
      <c r="O7" s="25">
        <v>70.77</v>
      </c>
      <c r="P7" s="25">
        <v>86.74</v>
      </c>
      <c r="Q7" s="25">
        <v>4663</v>
      </c>
      <c r="R7" s="25">
        <v>43205</v>
      </c>
      <c r="S7" s="25">
        <v>230.54</v>
      </c>
      <c r="T7" s="25">
        <v>187.41</v>
      </c>
      <c r="U7" s="25">
        <v>37135</v>
      </c>
      <c r="V7" s="25">
        <v>104.65</v>
      </c>
      <c r="W7" s="25">
        <v>354.85</v>
      </c>
      <c r="X7" s="25">
        <v>109.31</v>
      </c>
      <c r="Y7" s="25">
        <v>109.86</v>
      </c>
      <c r="Z7" s="25">
        <v>108.52</v>
      </c>
      <c r="AA7" s="25">
        <v>114.47</v>
      </c>
      <c r="AB7" s="25">
        <v>107.62</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489.67</v>
      </c>
      <c r="AU7" s="25">
        <v>350.9</v>
      </c>
      <c r="AV7" s="25">
        <v>346.35</v>
      </c>
      <c r="AW7" s="25">
        <v>344.32</v>
      </c>
      <c r="AX7" s="25">
        <v>333.48</v>
      </c>
      <c r="AY7" s="25">
        <v>365.18</v>
      </c>
      <c r="AZ7" s="25">
        <v>327.77</v>
      </c>
      <c r="BA7" s="25">
        <v>338.02</v>
      </c>
      <c r="BB7" s="25">
        <v>345.94</v>
      </c>
      <c r="BC7" s="25">
        <v>329.7</v>
      </c>
      <c r="BD7" s="25">
        <v>243.36</v>
      </c>
      <c r="BE7" s="25">
        <v>258.02</v>
      </c>
      <c r="BF7" s="25">
        <v>279.51</v>
      </c>
      <c r="BG7" s="25">
        <v>258.95999999999998</v>
      </c>
      <c r="BH7" s="25">
        <v>282.56</v>
      </c>
      <c r="BI7" s="25">
        <v>293.51</v>
      </c>
      <c r="BJ7" s="25">
        <v>371.65</v>
      </c>
      <c r="BK7" s="25">
        <v>397.1</v>
      </c>
      <c r="BL7" s="25">
        <v>379.91</v>
      </c>
      <c r="BM7" s="25">
        <v>386.61</v>
      </c>
      <c r="BN7" s="25">
        <v>381.56</v>
      </c>
      <c r="BO7" s="25">
        <v>265.93</v>
      </c>
      <c r="BP7" s="25">
        <v>107.05</v>
      </c>
      <c r="BQ7" s="25">
        <v>99.12</v>
      </c>
      <c r="BR7" s="25">
        <v>106.02</v>
      </c>
      <c r="BS7" s="25">
        <v>106.12</v>
      </c>
      <c r="BT7" s="25">
        <v>101.8</v>
      </c>
      <c r="BU7" s="25">
        <v>98.77</v>
      </c>
      <c r="BV7" s="25">
        <v>95.79</v>
      </c>
      <c r="BW7" s="25">
        <v>98.3</v>
      </c>
      <c r="BX7" s="25">
        <v>93.82</v>
      </c>
      <c r="BY7" s="25">
        <v>95.04</v>
      </c>
      <c r="BZ7" s="25">
        <v>97.82</v>
      </c>
      <c r="CA7" s="25">
        <v>221.19</v>
      </c>
      <c r="CB7" s="25">
        <v>221.44</v>
      </c>
      <c r="CC7" s="25">
        <v>224.04</v>
      </c>
      <c r="CD7" s="25">
        <v>212.72</v>
      </c>
      <c r="CE7" s="25">
        <v>213.19</v>
      </c>
      <c r="CF7" s="25">
        <v>173.67</v>
      </c>
      <c r="CG7" s="25">
        <v>171.13</v>
      </c>
      <c r="CH7" s="25">
        <v>173.7</v>
      </c>
      <c r="CI7" s="25">
        <v>178.94</v>
      </c>
      <c r="CJ7" s="25">
        <v>180.19</v>
      </c>
      <c r="CK7" s="25">
        <v>177.56</v>
      </c>
      <c r="CL7" s="25">
        <v>62.02</v>
      </c>
      <c r="CM7" s="25">
        <v>61.83</v>
      </c>
      <c r="CN7" s="25">
        <v>58.95</v>
      </c>
      <c r="CO7" s="25">
        <v>59.86</v>
      </c>
      <c r="CP7" s="25">
        <v>59.7</v>
      </c>
      <c r="CQ7" s="25">
        <v>59.67</v>
      </c>
      <c r="CR7" s="25">
        <v>60.12</v>
      </c>
      <c r="CS7" s="25">
        <v>60.34</v>
      </c>
      <c r="CT7" s="25">
        <v>59.54</v>
      </c>
      <c r="CU7" s="25">
        <v>59.26</v>
      </c>
      <c r="CV7" s="25">
        <v>59.81</v>
      </c>
      <c r="CW7" s="25">
        <v>84.75</v>
      </c>
      <c r="CX7" s="25">
        <v>85.59</v>
      </c>
      <c r="CY7" s="25">
        <v>87.45</v>
      </c>
      <c r="CZ7" s="25">
        <v>84.88</v>
      </c>
      <c r="DA7" s="25">
        <v>83.03</v>
      </c>
      <c r="DB7" s="25">
        <v>84.6</v>
      </c>
      <c r="DC7" s="25">
        <v>84.24</v>
      </c>
      <c r="DD7" s="25">
        <v>84.19</v>
      </c>
      <c r="DE7" s="25">
        <v>83.93</v>
      </c>
      <c r="DF7" s="25">
        <v>83.84</v>
      </c>
      <c r="DG7" s="25">
        <v>89.42</v>
      </c>
      <c r="DH7" s="25">
        <v>57.35</v>
      </c>
      <c r="DI7" s="25">
        <v>57.82</v>
      </c>
      <c r="DJ7" s="25">
        <v>58.74</v>
      </c>
      <c r="DK7" s="25">
        <v>57.57</v>
      </c>
      <c r="DL7" s="25">
        <v>58.55</v>
      </c>
      <c r="DM7" s="25">
        <v>48.17</v>
      </c>
      <c r="DN7" s="25">
        <v>48.83</v>
      </c>
      <c r="DO7" s="25">
        <v>49.96</v>
      </c>
      <c r="DP7" s="25">
        <v>50.82</v>
      </c>
      <c r="DQ7" s="25">
        <v>51.82</v>
      </c>
      <c r="DR7" s="25">
        <v>52.02</v>
      </c>
      <c r="DS7" s="25">
        <v>8.44</v>
      </c>
      <c r="DT7" s="25">
        <v>9.9700000000000006</v>
      </c>
      <c r="DU7" s="25">
        <v>12.54</v>
      </c>
      <c r="DV7" s="25">
        <v>13.37</v>
      </c>
      <c r="DW7" s="25">
        <v>16.45</v>
      </c>
      <c r="DX7" s="25">
        <v>17.12</v>
      </c>
      <c r="DY7" s="25">
        <v>18.18</v>
      </c>
      <c r="DZ7" s="25">
        <v>19.32</v>
      </c>
      <c r="EA7" s="25">
        <v>21.16</v>
      </c>
      <c r="EB7" s="25">
        <v>22.72</v>
      </c>
      <c r="EC7" s="25">
        <v>25.37</v>
      </c>
      <c r="ED7" s="25">
        <v>0.66</v>
      </c>
      <c r="EE7" s="25">
        <v>0.55000000000000004</v>
      </c>
      <c r="EF7" s="25">
        <v>0.4</v>
      </c>
      <c r="EG7" s="25">
        <v>0.42</v>
      </c>
      <c r="EH7" s="25">
        <v>0.2</v>
      </c>
      <c r="EI7" s="25">
        <v>0.54</v>
      </c>
      <c r="EJ7" s="25">
        <v>0.56999999999999995</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米田　真悠</cp:lastModifiedBy>
  <cp:lastPrinted>2025-01-29T04:08:37Z</cp:lastPrinted>
  <dcterms:created xsi:type="dcterms:W3CDTF">2025-01-24T06:48:11Z</dcterms:created>
  <dcterms:modified xsi:type="dcterms:W3CDTF">2025-01-29T04:08:38Z</dcterms:modified>
  <cp:category/>
</cp:coreProperties>
</file>