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318EA65F-615B-4BCB-99C8-340F725B9EE0}" xr6:coauthVersionLast="47" xr6:coauthVersionMax="47" xr10:uidLastSave="{00000000-0000-0000-0000-000000000000}"/>
  <workbookProtection workbookAlgorithmName="SHA-512" workbookHashValue="VUcOlCXAQDBSSDZlyg3YFlnLtVgmqp4QWS6Ud3mK4FQZUtfl+H9ODeOO4TY15Lgj+P0j+FiE3Gbr0Fio9SgRkA==" workbookSaltValue="hHk1cxC/WbGHLH/3RDGw7A==" workbookSpinCount="100000" lockStructure="1"/>
  <bookViews>
    <workbookView xWindow="2730" yWindow="600" windowWidth="20820" windowHeight="1560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入力シート!$A$184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57" i="1" l="1"/>
  <c r="A556" i="1"/>
  <c r="A555" i="1"/>
  <c r="A552" i="1"/>
  <c r="A553" i="1"/>
  <c r="A548" i="1"/>
  <c r="A549" i="1"/>
  <c r="A545" i="1"/>
  <c r="A546" i="1"/>
  <c r="A542" i="1"/>
  <c r="A543" i="1"/>
  <c r="A541" i="1"/>
  <c r="A537" i="1"/>
  <c r="A538" i="1"/>
  <c r="A528" i="1"/>
  <c r="A529" i="1"/>
  <c r="A525" i="1"/>
  <c r="A526" i="1"/>
  <c r="A521" i="1"/>
  <c r="A522" i="1"/>
  <c r="A512" i="1"/>
  <c r="A513" i="1"/>
  <c r="A507" i="1"/>
  <c r="A508" i="1"/>
  <c r="A502" i="1"/>
  <c r="A503" i="1"/>
  <c r="A498" i="1"/>
  <c r="A499" i="1"/>
  <c r="A497" i="1"/>
  <c r="A490" i="1"/>
  <c r="A491" i="1"/>
  <c r="A487" i="1"/>
  <c r="A488" i="1"/>
  <c r="A486" i="1"/>
  <c r="A482" i="1"/>
  <c r="A483" i="1"/>
  <c r="A472" i="1"/>
  <c r="A473" i="1"/>
  <c r="A469" i="1"/>
  <c r="A470" i="1"/>
  <c r="A464" i="1"/>
  <c r="A465" i="1"/>
  <c r="A458" i="1"/>
  <c r="A459" i="1"/>
  <c r="A450" i="1"/>
  <c r="A451" i="1"/>
  <c r="A449" i="1"/>
  <c r="A442" i="1"/>
  <c r="A443" i="1"/>
  <c r="A441" i="1"/>
  <c r="A439" i="1"/>
  <c r="A440" i="1"/>
  <c r="A431" i="1"/>
  <c r="A432" i="1"/>
  <c r="A430" i="1"/>
  <c r="A428" i="1"/>
  <c r="A429" i="1"/>
  <c r="A420" i="1"/>
  <c r="A421" i="1"/>
  <c r="A419" i="1"/>
  <c r="A412" i="1"/>
  <c r="A413" i="1"/>
  <c r="A410" i="1"/>
  <c r="A411" i="1"/>
  <c r="A407" i="1"/>
  <c r="A408" i="1"/>
  <c r="A403" i="1"/>
  <c r="A404" i="1"/>
  <c r="A396" i="1"/>
  <c r="A397" i="1"/>
  <c r="A395" i="1"/>
  <c r="A394" i="1"/>
  <c r="A389" i="1"/>
  <c r="A390" i="1"/>
  <c r="A384" i="1"/>
  <c r="A385" i="1"/>
  <c r="A383" i="1"/>
  <c r="A380" i="1"/>
  <c r="A381" i="1"/>
  <c r="A374" i="1"/>
  <c r="A375" i="1"/>
  <c r="A373" i="1"/>
  <c r="A368" i="1"/>
  <c r="A369" i="1"/>
  <c r="A361" i="1"/>
  <c r="A362" i="1"/>
  <c r="A360" i="1"/>
  <c r="A355" i="1"/>
  <c r="A356" i="1"/>
  <c r="A346" i="1"/>
  <c r="A347" i="1"/>
  <c r="A339" i="1"/>
  <c r="A340" i="1"/>
  <c r="A336" i="1"/>
  <c r="A337" i="1"/>
  <c r="A335" i="1"/>
  <c r="A332" i="1"/>
  <c r="A333" i="1"/>
  <c r="A328" i="1"/>
  <c r="A329" i="1"/>
  <c r="A322" i="1"/>
  <c r="A323" i="1"/>
  <c r="A310" i="1"/>
  <c r="A311" i="1"/>
  <c r="A308" i="1"/>
  <c r="A309" i="1"/>
  <c r="A304" i="1"/>
  <c r="A305" i="1"/>
  <c r="A296" i="1"/>
  <c r="A297" i="1"/>
  <c r="A290" i="1"/>
  <c r="A291" i="1"/>
  <c r="A289" i="1"/>
  <c r="A285" i="1"/>
  <c r="A286" i="1"/>
  <c r="A281" i="1"/>
  <c r="A282" i="1"/>
  <c r="A274" i="1"/>
  <c r="A275" i="1"/>
  <c r="A271" i="1"/>
  <c r="A272" i="1"/>
  <c r="A264" i="1"/>
  <c r="A265" i="1"/>
  <c r="A253" i="1"/>
  <c r="A254" i="1"/>
  <c r="A248" i="1"/>
  <c r="A249" i="1"/>
  <c r="A239" i="1"/>
  <c r="A240" i="1"/>
  <c r="A238" i="1"/>
  <c r="A231" i="1"/>
  <c r="A232" i="1"/>
  <c r="A222" i="1"/>
  <c r="A223" i="1"/>
  <c r="A208" i="1"/>
  <c r="A209" i="1"/>
  <c r="A202" i="1"/>
  <c r="A203" i="1"/>
  <c r="A199" i="1"/>
  <c r="A200" i="1"/>
  <c r="A193" i="1"/>
  <c r="A194" i="1"/>
  <c r="A186" i="1"/>
  <c r="A187" i="1"/>
  <c r="A184"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B472" i="1"/>
  <c r="AB507" i="1"/>
  <c r="AB502" i="1"/>
  <c r="AB464" i="1"/>
  <c r="AB389" i="1"/>
  <c r="AB384" i="1"/>
  <c r="AB368" i="1"/>
  <c r="AB355" i="1"/>
  <c r="AB552" i="1"/>
  <c r="AB528" i="1"/>
  <c r="AB512" i="1"/>
  <c r="AB346" i="1"/>
  <c r="AB336" i="1"/>
  <c r="AB545" i="1"/>
  <c r="AB542" i="1"/>
  <c r="AB525" i="1"/>
  <c r="AB487" i="1"/>
  <c r="AB469" i="1"/>
  <c r="AB407" i="1"/>
  <c r="AB380" i="1"/>
  <c r="AB332" i="1"/>
  <c r="AB310" i="1"/>
  <c r="AB439" i="1"/>
  <c r="AB428" i="1"/>
  <c r="AB410" i="1"/>
  <c r="AB308" i="1"/>
  <c r="AB450" i="1"/>
  <c r="AB431" i="1"/>
  <c r="AB420" i="1"/>
  <c r="AB296" i="1"/>
  <c r="AB458" i="1"/>
  <c r="AB374" i="1"/>
  <c r="AB322" i="1"/>
  <c r="AB290" i="1"/>
  <c r="AB548" i="1"/>
  <c r="AB537" i="1"/>
  <c r="AB521" i="1"/>
  <c r="AB498" i="1"/>
  <c r="AB482" i="1"/>
  <c r="AB403" i="1"/>
  <c r="AB328" i="1"/>
  <c r="AB304" i="1"/>
  <c r="AB285" i="1"/>
  <c r="AB281" i="1"/>
  <c r="AB490" i="1"/>
  <c r="AB442" i="1"/>
  <c r="AB412" i="1"/>
  <c r="AB396" i="1"/>
  <c r="AB361" i="1"/>
  <c r="AB339" i="1"/>
  <c r="AB274" i="1"/>
  <c r="AB557" i="1"/>
  <c r="AB556" i="1"/>
  <c r="AB555" i="1"/>
  <c r="AB541" i="1"/>
  <c r="AB497" i="1"/>
  <c r="AB486" i="1"/>
  <c r="AB449" i="1"/>
  <c r="AB441" i="1"/>
  <c r="AB430" i="1"/>
  <c r="AB419" i="1"/>
  <c r="AB395" i="1"/>
  <c r="AB394" i="1"/>
  <c r="AB383" i="1"/>
  <c r="AB373" i="1"/>
  <c r="AB360" i="1"/>
  <c r="AB335" i="1"/>
  <c r="AB289" i="1"/>
  <c r="AB271" i="1"/>
  <c r="AB264" i="1"/>
  <c r="AB253" i="1"/>
  <c r="AB248" i="1"/>
  <c r="AB239" i="1"/>
  <c r="AB238" i="1"/>
  <c r="AB231" i="1"/>
  <c r="AB222" i="1"/>
  <c r="AB208" i="1"/>
  <c r="AB202" i="1"/>
  <c r="AB199" i="1"/>
  <c r="AB193" i="1"/>
  <c r="AB186" i="1"/>
  <c r="AB499" i="1" l="1"/>
  <c r="AB500" i="1" s="1"/>
  <c r="AB501" i="1" s="1"/>
  <c r="AB491" i="1"/>
  <c r="AB492" i="1" s="1"/>
  <c r="AB493" i="1" s="1"/>
  <c r="AB494" i="1" s="1"/>
  <c r="AB495" i="1" s="1"/>
  <c r="AB496" i="1" s="1"/>
  <c r="AB488" i="1"/>
  <c r="AB489" i="1" s="1"/>
  <c r="AB187" i="1"/>
  <c r="AB291" i="1" l="1"/>
  <c r="AB292" i="1" s="1"/>
  <c r="AB293" i="1" s="1"/>
  <c r="AB294" i="1" s="1"/>
  <c r="AB295" i="1" s="1"/>
  <c r="AB286" i="1"/>
  <c r="AB287" i="1" s="1"/>
  <c r="AB288" i="1" s="1"/>
  <c r="AB282" i="1"/>
  <c r="AB283" i="1" s="1"/>
  <c r="AB284" i="1" s="1"/>
  <c r="AB275" i="1"/>
  <c r="AB276" i="1" s="1"/>
  <c r="AB277" i="1" s="1"/>
  <c r="AB278" i="1" s="1"/>
  <c r="AB279" i="1" s="1"/>
  <c r="AB280" i="1" s="1"/>
  <c r="AB272" i="1"/>
  <c r="AB273" i="1" s="1"/>
  <c r="AB265" i="1"/>
  <c r="AB266" i="1" s="1"/>
  <c r="AB267" i="1" s="1"/>
  <c r="AB268" i="1" s="1"/>
  <c r="AB269" i="1" s="1"/>
  <c r="AB270" i="1" s="1"/>
  <c r="AB232" i="1"/>
  <c r="AB233" i="1" s="1"/>
  <c r="AB234" i="1" s="1"/>
  <c r="AB235" i="1" s="1"/>
  <c r="AB236" i="1" s="1"/>
  <c r="AB237" i="1" s="1"/>
  <c r="AB223" i="1"/>
  <c r="AB224" i="1" s="1"/>
  <c r="AB225" i="1" s="1"/>
  <c r="AB226" i="1" s="1"/>
  <c r="AB227" i="1" s="1"/>
  <c r="AB228" i="1" s="1"/>
  <c r="AB229" i="1" s="1"/>
  <c r="AB230" i="1" s="1"/>
  <c r="AB209" i="1"/>
  <c r="AB210" i="1" s="1"/>
  <c r="AB211" i="1" s="1"/>
  <c r="AB212" i="1" s="1"/>
  <c r="AB213" i="1" s="1"/>
  <c r="AB214" i="1" s="1"/>
  <c r="AB215" i="1" s="1"/>
  <c r="AB216" i="1" s="1"/>
  <c r="AB217" i="1" s="1"/>
  <c r="AB218" i="1" s="1"/>
  <c r="AB219" i="1" s="1"/>
  <c r="AB220" i="1" s="1"/>
  <c r="AB221" i="1" s="1"/>
  <c r="AB203" i="1"/>
  <c r="AB204" i="1" s="1"/>
  <c r="AB205" i="1" s="1"/>
  <c r="AB206" i="1" s="1"/>
  <c r="AB207" i="1" s="1"/>
  <c r="AB240" i="1"/>
  <c r="AB241" i="1" s="1"/>
  <c r="AB242" i="1" s="1"/>
  <c r="AB243" i="1" s="1"/>
  <c r="AB244" i="1" s="1"/>
  <c r="AB245" i="1" s="1"/>
  <c r="AB246" i="1" s="1"/>
  <c r="AB247" i="1" s="1"/>
  <c r="AB200" i="1"/>
  <c r="AB201" i="1" s="1"/>
  <c r="AB194" i="1"/>
  <c r="AB195" i="1" s="1"/>
  <c r="AB196" i="1" s="1"/>
  <c r="AB197" i="1" s="1"/>
  <c r="AB198" i="1" s="1"/>
  <c r="AB188" i="1"/>
  <c r="AB189" i="1" s="1"/>
  <c r="AB190" i="1" s="1"/>
  <c r="AB191" i="1" s="1"/>
  <c r="AB192" i="1" s="1"/>
  <c r="AB297" i="1"/>
  <c r="AB298" i="1" s="1"/>
  <c r="AB299" i="1" s="1"/>
  <c r="AB300" i="1" s="1"/>
  <c r="AB301" i="1" s="1"/>
  <c r="AB302" i="1" s="1"/>
  <c r="AB303" i="1" s="1"/>
  <c r="AB305" i="1" s="1"/>
  <c r="AB306" i="1" s="1"/>
  <c r="AB307" i="1" s="1"/>
  <c r="AB309" i="1" s="1"/>
  <c r="AB311" i="1" s="1"/>
  <c r="AB312" i="1" s="1"/>
  <c r="AB313" i="1" s="1"/>
  <c r="AB314" i="1" s="1"/>
  <c r="AB315" i="1" s="1"/>
  <c r="AB316" i="1" s="1"/>
  <c r="AB317" i="1" s="1"/>
  <c r="AB318" i="1" s="1"/>
  <c r="AB319" i="1" s="1"/>
  <c r="AB320" i="1" s="1"/>
  <c r="AB321" i="1" s="1"/>
  <c r="AB323" i="1" s="1"/>
  <c r="AB324" i="1" s="1"/>
  <c r="AB325" i="1" s="1"/>
  <c r="AB326" i="1" s="1"/>
  <c r="AB327" i="1" s="1"/>
  <c r="AB329" i="1" s="1"/>
  <c r="AB330" i="1" s="1"/>
  <c r="AB331" i="1" s="1"/>
  <c r="AB333" i="1" s="1"/>
  <c r="AB334" i="1" s="1"/>
  <c r="AB337" i="1" s="1"/>
  <c r="AB338" i="1" s="1"/>
  <c r="AB340" i="1" s="1"/>
  <c r="AB341" i="1" s="1"/>
  <c r="AB342" i="1" s="1"/>
  <c r="AB343" i="1" s="1"/>
  <c r="AB344" i="1" s="1"/>
  <c r="AB345" i="1" s="1"/>
  <c r="AB347" i="1" s="1"/>
  <c r="AB348" i="1" s="1"/>
  <c r="AB349" i="1" s="1"/>
  <c r="AB350" i="1" s="1"/>
  <c r="AB351" i="1" s="1"/>
  <c r="AB352" i="1" s="1"/>
  <c r="AB353" i="1" s="1"/>
  <c r="AB354" i="1" s="1"/>
  <c r="AB356" i="1" s="1"/>
  <c r="AB357" i="1" s="1"/>
  <c r="AB358" i="1" s="1"/>
  <c r="AB359" i="1" s="1"/>
  <c r="AB362" i="1" s="1"/>
  <c r="AB363" i="1" s="1"/>
  <c r="AB364" i="1" s="1"/>
  <c r="AB365" i="1" s="1"/>
  <c r="AB366" i="1" s="1"/>
  <c r="AB367" i="1" s="1"/>
  <c r="AB369" i="1" s="1"/>
  <c r="AB370" i="1" s="1"/>
  <c r="AB371" i="1" s="1"/>
  <c r="AB372" i="1" s="1"/>
  <c r="AB375" i="1" s="1"/>
  <c r="AB376" i="1" s="1"/>
  <c r="AB377" i="1" s="1"/>
  <c r="AB378" i="1" s="1"/>
  <c r="AB379" i="1" s="1"/>
  <c r="AB381" i="1" s="1"/>
  <c r="AB382" i="1" s="1"/>
  <c r="AB385" i="1" s="1"/>
  <c r="AB386" i="1" s="1"/>
  <c r="AB387" i="1" s="1"/>
  <c r="AB388" i="1" s="1"/>
  <c r="AB390" i="1" s="1"/>
  <c r="AB391" i="1" s="1"/>
  <c r="AB392" i="1" s="1"/>
  <c r="AB249" i="1"/>
  <c r="AB250" i="1" s="1"/>
  <c r="AB251" i="1" s="1"/>
  <c r="AB252" i="1" s="1"/>
  <c r="AB254" i="1" s="1"/>
  <c r="AB255" i="1" s="1"/>
  <c r="AB256" i="1" s="1"/>
  <c r="AB257" i="1" s="1"/>
  <c r="AB258" i="1" s="1"/>
  <c r="AB259" i="1" s="1"/>
  <c r="AB260" i="1" s="1"/>
  <c r="AB261" i="1" s="1"/>
  <c r="AB262" i="1" s="1"/>
  <c r="AB263" i="1" s="1"/>
  <c r="AB397" i="1" l="1"/>
  <c r="AB398" i="1" s="1"/>
  <c r="AB399" i="1" s="1"/>
  <c r="AB400" i="1" s="1"/>
  <c r="AB401" i="1" s="1"/>
  <c r="AB402" i="1" s="1"/>
  <c r="AB404" i="1" s="1"/>
  <c r="AB405" i="1" s="1"/>
  <c r="AB406" i="1" s="1"/>
  <c r="AB408" i="1" s="1"/>
  <c r="AB409" i="1" s="1"/>
  <c r="AB411" i="1" s="1"/>
  <c r="AB413" i="1" s="1"/>
  <c r="AB414" i="1" s="1"/>
  <c r="AB415" i="1" s="1"/>
  <c r="AB416" i="1" s="1"/>
  <c r="AB417" i="1" s="1"/>
  <c r="AB418" i="1" s="1"/>
  <c r="AB421" i="1" s="1"/>
  <c r="AB422" i="1" s="1"/>
  <c r="AB423" i="1" s="1"/>
  <c r="AB424" i="1" s="1"/>
  <c r="AB425" i="1" s="1"/>
  <c r="AB426" i="1" s="1"/>
  <c r="AB427" i="1" s="1"/>
  <c r="AB429" i="1" s="1"/>
  <c r="AB432" i="1" s="1"/>
  <c r="AB433" i="1" s="1"/>
  <c r="AB434" i="1" s="1"/>
  <c r="AB435" i="1" s="1"/>
  <c r="AB436" i="1" s="1"/>
  <c r="AB437" i="1" s="1"/>
  <c r="AB438" i="1" s="1"/>
  <c r="AB440" i="1" s="1"/>
  <c r="AB443" i="1" s="1"/>
  <c r="AB444" i="1" s="1"/>
  <c r="AB445" i="1" s="1"/>
  <c r="AB446" i="1" s="1"/>
  <c r="AB447" i="1" s="1"/>
  <c r="AB448" i="1" s="1"/>
  <c r="AB451" i="1" s="1"/>
  <c r="AB452" i="1" s="1"/>
  <c r="AB453" i="1" s="1"/>
  <c r="AB454" i="1" s="1"/>
  <c r="AB455" i="1" s="1"/>
  <c r="AB456" i="1" s="1"/>
  <c r="AB457" i="1" s="1"/>
  <c r="AB459" i="1" s="1"/>
  <c r="AB460" i="1" s="1"/>
  <c r="AB461" i="1" s="1"/>
  <c r="AB462" i="1" s="1"/>
  <c r="AB463" i="1" s="1"/>
  <c r="AB465" i="1" s="1"/>
  <c r="AB466" i="1" s="1"/>
  <c r="AB467" i="1" s="1"/>
  <c r="AB468" i="1" s="1"/>
  <c r="AB470" i="1" s="1"/>
  <c r="AB471" i="1" s="1"/>
  <c r="AB473" i="1" s="1"/>
  <c r="AB474" i="1" s="1"/>
  <c r="AB475" i="1" s="1"/>
  <c r="AB476" i="1" s="1"/>
  <c r="AB477" i="1" s="1"/>
  <c r="AB478" i="1" s="1"/>
  <c r="AB479" i="1" s="1"/>
  <c r="AB480" i="1" s="1"/>
  <c r="AB481" i="1" s="1"/>
  <c r="AB483" i="1" s="1"/>
  <c r="AB484" i="1" s="1"/>
  <c r="AB485" i="1" s="1"/>
  <c r="AB503" i="1" s="1"/>
  <c r="AB504" i="1" s="1"/>
  <c r="AB505" i="1" s="1"/>
  <c r="AB506" i="1" s="1"/>
  <c r="AB508" i="1" s="1"/>
  <c r="AB509" i="1" s="1"/>
  <c r="AB510" i="1" s="1"/>
  <c r="AB511" i="1" s="1"/>
  <c r="AB513" i="1" s="1"/>
  <c r="AB514" i="1" s="1"/>
  <c r="AB515" i="1" s="1"/>
  <c r="AB516" i="1" s="1"/>
  <c r="AB517" i="1" s="1"/>
  <c r="AB518" i="1" s="1"/>
  <c r="AB519" i="1" s="1"/>
  <c r="AB520" i="1" s="1"/>
  <c r="AB522" i="1" s="1"/>
  <c r="AB523" i="1" s="1"/>
  <c r="AB524" i="1" s="1"/>
  <c r="AB526" i="1" s="1"/>
  <c r="AB527" i="1" s="1"/>
  <c r="AB529" i="1" s="1"/>
  <c r="AB530" i="1" s="1"/>
  <c r="AB531" i="1" s="1"/>
  <c r="AB532" i="1" s="1"/>
  <c r="AB533" i="1" s="1"/>
  <c r="AB534" i="1" s="1"/>
  <c r="AB535" i="1" s="1"/>
  <c r="AB536" i="1" s="1"/>
  <c r="AB538" i="1" s="1"/>
  <c r="AB539" i="1" s="1"/>
  <c r="AB540" i="1" s="1"/>
  <c r="AB543" i="1" s="1"/>
  <c r="AB544" i="1" s="1"/>
  <c r="AB546" i="1" s="1"/>
  <c r="AB547" i="1" s="1"/>
  <c r="AB549" i="1" s="1"/>
  <c r="AB550" i="1" s="1"/>
  <c r="AB551" i="1" s="1"/>
  <c r="AB553" i="1" s="1"/>
  <c r="AB554" i="1" s="1"/>
  <c r="AB393" i="1"/>
  <c r="D114" i="1" l="1"/>
  <c r="D116" i="1" s="1"/>
  <c r="D118" i="1" s="1"/>
  <c r="D120" i="1" s="1"/>
  <c r="D122" i="1" s="1"/>
  <c r="D124" i="1" s="1"/>
  <c r="D126" i="1" s="1"/>
  <c r="A2" i="2" l="1"/>
  <c r="A1" i="2"/>
</calcChain>
</file>

<file path=xl/sharedStrings.xml><?xml version="1.0" encoding="utf-8"?>
<sst xmlns="http://schemas.openxmlformats.org/spreadsheetml/2006/main" count="587" uniqueCount="469">
  <si>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</si>
  <si>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</si>
  <si>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</si>
  <si>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</si>
  <si>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</si>
  <si>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</si>
  <si>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</si>
  <si>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希望する資格の種類等</t>
    <rPh sb="0" eb="2">
      <t>キボウ</t>
    </rPh>
    <rPh sb="4" eb="6">
      <t>シカク</t>
    </rPh>
    <rPh sb="7" eb="9">
      <t>シュルイ</t>
    </rPh>
    <rPh sb="9" eb="10">
      <t>トウ</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</si>
  <si>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</si>
  <si>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</si>
  <si>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</si>
  <si>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</si>
  <si>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</si>
  <si>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</si>
  <si>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</si>
  <si>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</si>
  <si>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</si>
  <si>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</si>
  <si>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</si>
  <si>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</si>
  <si>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</si>
  <si>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</si>
  <si>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</si>
  <si>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</si>
  <si>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</si>
  <si>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</si>
  <si>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</si>
  <si>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</si>
  <si>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</si>
  <si>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</si>
  <si>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</si>
  <si>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</si>
  <si>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</si>
  <si>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</si>
  <si>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</si>
  <si>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</si>
  <si>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</si>
  <si>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</si>
  <si>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</si>
  <si>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</si>
  <si>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</si>
  <si>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</si>
  <si>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</si>
  <si>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</si>
  <si>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</si>
  <si>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</si>
  <si>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</si>
  <si>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</si>
  <si>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</si>
  <si>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</si>
  <si>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</si>
  <si>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</si>
  <si>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</si>
  <si>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</si>
  <si>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</si>
  <si>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</si>
  <si>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</si>
  <si>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</si>
  <si>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</si>
  <si>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</si>
  <si>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</si>
  <si>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</si>
  <si>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氷見市 一般競争(指名競争)参加資格審査申請書【物品購入等】</t>
    <rPh sb="0" eb="2">
      <t>ヒミ</t>
    </rPh>
    <rPh sb="2" eb="3">
      <t>シ</t>
    </rPh>
    <rPh sb="4" eb="6">
      <t>イッパン</t>
    </rPh>
    <rPh sb="6" eb="8">
      <t>キョウソウ</t>
    </rPh>
    <rPh sb="9" eb="11">
      <t>シメイ</t>
    </rPh>
    <rPh sb="11" eb="13">
      <t>キョウソウ</t>
    </rPh>
    <rPh sb="24" eb="26">
      <t>ブッピン</t>
    </rPh>
    <rPh sb="26" eb="28">
      <t>コウニュウ</t>
    </rPh>
    <rPh sb="28" eb="29">
      <t>トウ</t>
    </rPh>
    <phoneticPr fontId="5"/>
  </si>
  <si>
    <t>令和7・8年度において、氷見市で行われる物品購入等に係る入札に参加する資格の審査を申請します。</t>
    <rPh sb="12" eb="14">
      <t>ヒミ</t>
    </rPh>
    <rPh sb="20" eb="22">
      <t>ブッピン</t>
    </rPh>
    <rPh sb="22" eb="25">
      <t>コウニュウトウ</t>
    </rPh>
    <phoneticPr fontId="5"/>
  </si>
  <si>
    <t xml:space="preserve">例)カブシキガイシャスズキグミ　ホクリクエイギョウショ
正式名称を全角カタカナで入力してください。支店・営業所名は、１文字空けて入力してください。
</t>
    <phoneticPr fontId="5"/>
  </si>
  <si>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</si>
  <si>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一般印刷</t>
    <phoneticPr fontId="5"/>
  </si>
  <si>
    <t>フォーム印刷</t>
    <phoneticPr fontId="5"/>
  </si>
  <si>
    <t>その他</t>
    <phoneticPr fontId="5"/>
  </si>
  <si>
    <t>主な営業品目</t>
    <rPh sb="0" eb="1">
      <t>オモ</t>
    </rPh>
    <rPh sb="2" eb="4">
      <t>エイギョウ</t>
    </rPh>
    <rPh sb="4" eb="6">
      <t>ヒンモク</t>
    </rPh>
    <phoneticPr fontId="5"/>
  </si>
  <si>
    <t>日用雑貨</t>
    <phoneticPr fontId="5"/>
  </si>
  <si>
    <t>被服・靴・カバン</t>
    <phoneticPr fontId="5"/>
  </si>
  <si>
    <t>タオル・寝具・インテリア</t>
    <phoneticPr fontId="5"/>
  </si>
  <si>
    <t>Ａ印刷</t>
    <phoneticPr fontId="5"/>
  </si>
  <si>
    <t>Ｂ日用品</t>
    <phoneticPr fontId="5"/>
  </si>
  <si>
    <t>電気機械製品</t>
    <phoneticPr fontId="5"/>
  </si>
  <si>
    <t>厨房機器</t>
    <phoneticPr fontId="5"/>
  </si>
  <si>
    <t>暖房用器具</t>
    <phoneticPr fontId="5"/>
  </si>
  <si>
    <t>保安用具</t>
    <phoneticPr fontId="5"/>
  </si>
  <si>
    <t>Ｄ精密機器</t>
    <phoneticPr fontId="5"/>
  </si>
  <si>
    <t>映像機器</t>
    <phoneticPr fontId="5"/>
  </si>
  <si>
    <t>時計・貴金属</t>
    <phoneticPr fontId="5"/>
  </si>
  <si>
    <t>Ｅ事務用品・家具</t>
    <phoneticPr fontId="5"/>
  </si>
  <si>
    <t>事務用品</t>
    <phoneticPr fontId="5"/>
  </si>
  <si>
    <t>印章</t>
    <phoneticPr fontId="5"/>
  </si>
  <si>
    <t>家具</t>
    <phoneticPr fontId="5"/>
  </si>
  <si>
    <t>Ｆ教育用品</t>
    <phoneticPr fontId="5"/>
  </si>
  <si>
    <t>保育用品</t>
    <phoneticPr fontId="5"/>
  </si>
  <si>
    <t>楽器・CD</t>
    <phoneticPr fontId="5"/>
  </si>
  <si>
    <t>Ｇ徽章・美術品</t>
    <phoneticPr fontId="5"/>
  </si>
  <si>
    <t>徽章・ﾄﾛﾌｨｰ</t>
    <phoneticPr fontId="5"/>
  </si>
  <si>
    <t>美術品</t>
    <phoneticPr fontId="5"/>
  </si>
  <si>
    <t>Ｈ看板</t>
    <phoneticPr fontId="5"/>
  </si>
  <si>
    <t>Ｉ医療・薬品</t>
    <phoneticPr fontId="5"/>
  </si>
  <si>
    <t>医療用薬品</t>
    <phoneticPr fontId="5"/>
  </si>
  <si>
    <t>Ｊ車両</t>
    <phoneticPr fontId="5"/>
  </si>
  <si>
    <t>自動車販売</t>
    <phoneticPr fontId="5"/>
  </si>
  <si>
    <t>自動車修理</t>
    <phoneticPr fontId="5"/>
  </si>
  <si>
    <t>二輪車販売</t>
    <phoneticPr fontId="5"/>
  </si>
  <si>
    <t>二輪車修理</t>
    <phoneticPr fontId="5"/>
  </si>
  <si>
    <t>部品</t>
    <phoneticPr fontId="5"/>
  </si>
  <si>
    <t>Ｋ園芸用品・飼料</t>
    <phoneticPr fontId="5"/>
  </si>
  <si>
    <t>園芸用品</t>
    <phoneticPr fontId="5"/>
  </si>
  <si>
    <t>飼料</t>
    <phoneticPr fontId="5"/>
  </si>
  <si>
    <t>Ｌ燃料</t>
    <phoneticPr fontId="5"/>
  </si>
  <si>
    <t>気体燃料</t>
    <phoneticPr fontId="5"/>
  </si>
  <si>
    <t>Ｍ不用品買取</t>
    <phoneticPr fontId="5"/>
  </si>
  <si>
    <t>Ｎ建設資材</t>
    <phoneticPr fontId="5"/>
  </si>
  <si>
    <t>鉄鋼品</t>
    <phoneticPr fontId="5"/>
  </si>
  <si>
    <t>舗装材</t>
    <phoneticPr fontId="5"/>
  </si>
  <si>
    <t>一般資材</t>
    <phoneticPr fontId="5"/>
  </si>
  <si>
    <t>Ｏその他</t>
    <phoneticPr fontId="5"/>
  </si>
  <si>
    <t>クリーニング</t>
    <phoneticPr fontId="5"/>
  </si>
  <si>
    <t>リース</t>
    <phoneticPr fontId="5"/>
  </si>
  <si>
    <t>Ｐ役務の提供</t>
    <phoneticPr fontId="5"/>
  </si>
  <si>
    <t>情報処理業務</t>
    <phoneticPr fontId="5"/>
  </si>
  <si>
    <t>清掃業務</t>
    <phoneticPr fontId="5"/>
  </si>
  <si>
    <t>警備業務</t>
    <phoneticPr fontId="5"/>
  </si>
  <si>
    <t>写真撮影・広告等業務</t>
    <phoneticPr fontId="5"/>
  </si>
  <si>
    <t>廃棄物処理業務</t>
    <phoneticPr fontId="5"/>
  </si>
  <si>
    <t>催事関係業務</t>
    <phoneticPr fontId="5"/>
  </si>
  <si>
    <t>福祉・医療関連業務</t>
    <phoneticPr fontId="5"/>
  </si>
  <si>
    <t>印刷物・看板の製作業務</t>
    <phoneticPr fontId="5"/>
  </si>
  <si>
    <t>図面・台帳製作業務</t>
    <phoneticPr fontId="5"/>
  </si>
  <si>
    <t>小分類</t>
    <rPh sb="0" eb="3">
      <t>ショウブンルイ</t>
    </rPh>
    <phoneticPr fontId="5"/>
  </si>
  <si>
    <t>取扱</t>
    <rPh sb="0" eb="2">
      <t>トリアツカイ</t>
    </rPh>
    <phoneticPr fontId="5"/>
  </si>
  <si>
    <t>封筒</t>
  </si>
  <si>
    <t>①パンフレット</t>
  </si>
  <si>
    <t>②頁物</t>
  </si>
  <si>
    <t>③帳票類（カーボン）</t>
    <phoneticPr fontId="5"/>
  </si>
  <si>
    <t>⑤ポスター</t>
  </si>
  <si>
    <t>⑥ナンバリング</t>
  </si>
  <si>
    <t>①一般帳票</t>
  </si>
  <si>
    <t>②NLP 帳票</t>
  </si>
  <si>
    <t>③OCR 帳票</t>
  </si>
  <si>
    <t>④マークシート</t>
  </si>
  <si>
    <t>⑤圧着シート</t>
    <phoneticPr fontId="5"/>
  </si>
  <si>
    <t>①窓付封筒</t>
  </si>
  <si>
    <t>②封筒</t>
  </si>
  <si>
    <r>
      <t>その他</t>
    </r>
    <r>
      <rPr>
        <sz val="11"/>
        <color rgb="FFFF0000"/>
        <rFont val="ＭＳ ゴシック"/>
        <family val="3"/>
        <charset val="128"/>
      </rPr>
      <t>*1</t>
    </r>
    <phoneticPr fontId="5"/>
  </si>
  <si>
    <t>①テレフォンカード</t>
  </si>
  <si>
    <t>②シール・ラベル</t>
  </si>
  <si>
    <t>③偽造防止用用紙</t>
  </si>
  <si>
    <t>④地図印刷</t>
  </si>
  <si>
    <t>⑤プラスチックカード</t>
  </si>
  <si>
    <t>①金物</t>
  </si>
  <si>
    <t>②陶器</t>
  </si>
  <si>
    <t>③漆器</t>
  </si>
  <si>
    <t>④ガラス器</t>
  </si>
  <si>
    <t>⑤洗剤</t>
  </si>
  <si>
    <t>⑥清掃用品</t>
  </si>
  <si>
    <t>⑦手提袋</t>
  </si>
  <si>
    <t>⑧塗料</t>
  </si>
  <si>
    <t>⑨紙コップ</t>
  </si>
  <si>
    <t>⑩台所用品</t>
  </si>
  <si>
    <t>⑪ポケットティッシュ</t>
  </si>
  <si>
    <t>⑫食料品</t>
  </si>
  <si>
    <t>⑬贈答品</t>
  </si>
  <si>
    <t>①作業服</t>
  </si>
  <si>
    <t>②防寒服</t>
  </si>
  <si>
    <t>③事務服</t>
  </si>
  <si>
    <t>④雨合羽</t>
  </si>
  <si>
    <t>⑤白衣</t>
  </si>
  <si>
    <t>⑥ユニホーム</t>
  </si>
  <si>
    <t>⑦作業靴・長靴</t>
  </si>
  <si>
    <t>⑧カバン</t>
  </si>
  <si>
    <t>①タオル・手拭</t>
  </si>
  <si>
    <t>②寝具</t>
  </si>
  <si>
    <t>③カーテン</t>
  </si>
  <si>
    <t>④カーペット</t>
  </si>
  <si>
    <t>⑤置物</t>
  </si>
  <si>
    <t>⑥タオル等の名入れ</t>
  </si>
  <si>
    <t>Ｃ機械器具・保安用品</t>
    <phoneticPr fontId="5"/>
  </si>
  <si>
    <t>家庭用電気製品</t>
    <phoneticPr fontId="5"/>
  </si>
  <si>
    <t>①洗濯機</t>
  </si>
  <si>
    <t>②掃除機</t>
  </si>
  <si>
    <t>③テレビ</t>
  </si>
  <si>
    <t>④ビデオ</t>
  </si>
  <si>
    <t>⑤蛍光灯</t>
  </si>
  <si>
    <t>⑥電池</t>
  </si>
  <si>
    <t>⑦冷蔵庫</t>
  </si>
  <si>
    <t>⑧テープ</t>
  </si>
  <si>
    <t>①変圧器</t>
  </si>
  <si>
    <t>②発電機</t>
  </si>
  <si>
    <t>③モーター</t>
  </si>
  <si>
    <t>④配線器具</t>
  </si>
  <si>
    <t>機械工具・部品類</t>
    <phoneticPr fontId="5"/>
  </si>
  <si>
    <t>①農機具</t>
  </si>
  <si>
    <t>②草刈機</t>
  </si>
  <si>
    <t>③ポンプ</t>
  </si>
  <si>
    <t>④溶接機</t>
  </si>
  <si>
    <t>⑤電動工具</t>
  </si>
  <si>
    <t>⑥エアフィルタ</t>
  </si>
  <si>
    <t>⑦刈払機</t>
  </si>
  <si>
    <t>⑧チェーンソー</t>
  </si>
  <si>
    <t>⑨濾過布</t>
  </si>
  <si>
    <t>⑩部品類</t>
  </si>
  <si>
    <t>①焼物機</t>
  </si>
  <si>
    <t>②揚物機</t>
  </si>
  <si>
    <t>③野菜切機</t>
  </si>
  <si>
    <t>④ガステーブル</t>
  </si>
  <si>
    <t>⑤調理台</t>
  </si>
  <si>
    <t>⑥回転釜</t>
  </si>
  <si>
    <t>①石油ストーブ</t>
  </si>
  <si>
    <t>②ガスストーブ</t>
  </si>
  <si>
    <t>①防塵マスク</t>
  </si>
  <si>
    <t>②工事標識</t>
  </si>
  <si>
    <t>③交通標識</t>
  </si>
  <si>
    <t>④ヘルメット</t>
  </si>
  <si>
    <t>⑤交通安全用品</t>
  </si>
  <si>
    <t>⑥カラーコーン</t>
  </si>
  <si>
    <t>消防用品</t>
    <phoneticPr fontId="5"/>
  </si>
  <si>
    <t>①消火器</t>
  </si>
  <si>
    <t>③消防防災用具</t>
  </si>
  <si>
    <t>視聴覚・通信機器</t>
    <phoneticPr fontId="5"/>
  </si>
  <si>
    <t>①電話機</t>
  </si>
  <si>
    <t>②視聴覚機器</t>
  </si>
  <si>
    <t>③監視カメラ</t>
  </si>
  <si>
    <t>①カメラ</t>
  </si>
  <si>
    <t>②映写機</t>
  </si>
  <si>
    <t>③OHP</t>
  </si>
  <si>
    <t>④フィルム</t>
  </si>
  <si>
    <t>⑤写真現像焼付</t>
  </si>
  <si>
    <t>計測器・理化学機器</t>
    <phoneticPr fontId="5"/>
  </si>
  <si>
    <t>①計量器具</t>
  </si>
  <si>
    <t>②測量器具</t>
  </si>
  <si>
    <t>③測量機器</t>
  </si>
  <si>
    <t>④風速計</t>
  </si>
  <si>
    <t>⑤実験用機器</t>
  </si>
  <si>
    <t>⑥分析計</t>
  </si>
  <si>
    <t>⑦電子天秤</t>
  </si>
  <si>
    <t>①時計</t>
  </si>
  <si>
    <t>②眼鏡</t>
  </si>
  <si>
    <t>③貴金属</t>
  </si>
  <si>
    <t>①ミシン</t>
  </si>
  <si>
    <t>事務機器・OA機器</t>
    <phoneticPr fontId="5"/>
  </si>
  <si>
    <t>①机</t>
  </si>
  <si>
    <t>②椅子</t>
  </si>
  <si>
    <t>③保管庫</t>
  </si>
  <si>
    <t>④スチール製品</t>
  </si>
  <si>
    <t>⑤パソコン</t>
  </si>
  <si>
    <t>⑥ワープロ</t>
  </si>
  <si>
    <t>⑦複写機</t>
  </si>
  <si>
    <t>⑧ﾌｧｸｼﾐﾘ</t>
  </si>
  <si>
    <t>⑨孔版印刷機</t>
  </si>
  <si>
    <t>⑩ﾊﾟｿｺﾝ周辺機器</t>
  </si>
  <si>
    <t>⑪ﾈｯﾄﾜｰｸ関連機器</t>
  </si>
  <si>
    <t>①文房具</t>
  </si>
  <si>
    <t>②各種用紙</t>
  </si>
  <si>
    <t>③保存箱</t>
  </si>
  <si>
    <t>④OA 用消耗品(FD,MO,ﾄﾅｰ,ｲﾝｸｶｰﾄﾘｯｼﾞ等)</t>
  </si>
  <si>
    <t>⑤文房具の名入れ</t>
  </si>
  <si>
    <t>①ゴム印</t>
  </si>
  <si>
    <t>②角印</t>
  </si>
  <si>
    <t>③データ印</t>
  </si>
  <si>
    <t>①木製家具</t>
  </si>
  <si>
    <t>②別製家具</t>
  </si>
  <si>
    <t>①保育教材</t>
  </si>
  <si>
    <t>②保育用品</t>
  </si>
  <si>
    <t>教育用品・啓発用品</t>
    <phoneticPr fontId="5"/>
  </si>
  <si>
    <t>①教材</t>
  </si>
  <si>
    <t>②教具</t>
  </si>
  <si>
    <t>③図書</t>
  </si>
  <si>
    <t>④啓発用冊子</t>
  </si>
  <si>
    <t>⑤啓発用品</t>
  </si>
  <si>
    <t>⑥住宅用品</t>
  </si>
  <si>
    <t>運動用品・遊具</t>
    <phoneticPr fontId="5"/>
  </si>
  <si>
    <t>①運動着</t>
  </si>
  <si>
    <t>②運動靴</t>
  </si>
  <si>
    <t>③スポーツ用品</t>
  </si>
  <si>
    <t>④体育器具</t>
  </si>
  <si>
    <t>⑤遊具</t>
  </si>
  <si>
    <t>⑥玩具</t>
  </si>
  <si>
    <t>⑦レジャー用品</t>
  </si>
  <si>
    <t>⑧娯楽用品</t>
  </si>
  <si>
    <t>①ピアノ</t>
  </si>
  <si>
    <t>②オルガン</t>
  </si>
  <si>
    <t>③楽器</t>
  </si>
  <si>
    <t>④ＣＤ</t>
  </si>
  <si>
    <t>①メダル</t>
  </si>
  <si>
    <t>②トロフィー</t>
  </si>
  <si>
    <t>③カップ</t>
  </si>
  <si>
    <t>④バッチ</t>
  </si>
  <si>
    <t>⑤楯</t>
  </si>
  <si>
    <t>⑥旗</t>
  </si>
  <si>
    <t>①絵画</t>
  </si>
  <si>
    <t>②骨董品</t>
  </si>
  <si>
    <t>③工芸品</t>
  </si>
  <si>
    <t>④特注額縁</t>
  </si>
  <si>
    <t>看板</t>
    <phoneticPr fontId="5"/>
  </si>
  <si>
    <t>①立看板</t>
  </si>
  <si>
    <t>②横断幕</t>
  </si>
  <si>
    <t>③懸垂幕</t>
  </si>
  <si>
    <t>④布看板</t>
  </si>
  <si>
    <t>⑤プレート</t>
  </si>
  <si>
    <t>①原付自転車標識</t>
  </si>
  <si>
    <t>②街区表示板</t>
  </si>
  <si>
    <t>医療機器・福祉用具</t>
    <phoneticPr fontId="5"/>
  </si>
  <si>
    <t>①医療機器</t>
  </si>
  <si>
    <t>②医療材料</t>
  </si>
  <si>
    <t>③Ｘ線装置</t>
  </si>
  <si>
    <t>④福祉用具</t>
  </si>
  <si>
    <t>①医薬品</t>
  </si>
  <si>
    <t>②ワクチン</t>
  </si>
  <si>
    <t>③血清</t>
  </si>
  <si>
    <t>④試薬</t>
  </si>
  <si>
    <t>①乗用車</t>
  </si>
  <si>
    <t>②バス</t>
  </si>
  <si>
    <t>③トラック</t>
  </si>
  <si>
    <t>④軽自動車</t>
  </si>
  <si>
    <t>⑤特殊車両</t>
  </si>
  <si>
    <t>⑥ダンプ</t>
  </si>
  <si>
    <t>①修理</t>
  </si>
  <si>
    <t>②車検</t>
  </si>
  <si>
    <t>③点検</t>
  </si>
  <si>
    <t>①バイク</t>
  </si>
  <si>
    <t>②自転車</t>
  </si>
  <si>
    <t>①タイヤ</t>
  </si>
  <si>
    <t>②バッテリー</t>
  </si>
  <si>
    <t>③マット</t>
  </si>
  <si>
    <t>④オイル</t>
  </si>
  <si>
    <t>⑤不凍液</t>
  </si>
  <si>
    <t>⑥エレメント</t>
  </si>
  <si>
    <t>①苗木</t>
  </si>
  <si>
    <t>②種子</t>
  </si>
  <si>
    <t>③花苗</t>
  </si>
  <si>
    <t>④芝</t>
  </si>
  <si>
    <t>⑤樹木</t>
  </si>
  <si>
    <t>⑥肥料</t>
  </si>
  <si>
    <t>⑦園芸資材</t>
  </si>
  <si>
    <t>①飼料</t>
  </si>
  <si>
    <t>車両・暖房用燃料</t>
    <phoneticPr fontId="5"/>
  </si>
  <si>
    <t>①ガソリン</t>
  </si>
  <si>
    <t>②軽油</t>
  </si>
  <si>
    <t>③重油</t>
  </si>
  <si>
    <t>④白灯油</t>
  </si>
  <si>
    <t>⑤薪</t>
  </si>
  <si>
    <t>⑥木炭</t>
  </si>
  <si>
    <t>⑦混合油</t>
  </si>
  <si>
    <t>①LPG</t>
  </si>
  <si>
    <t>①鉄くず</t>
  </si>
  <si>
    <t>②古紙</t>
  </si>
  <si>
    <t>③自動車</t>
  </si>
  <si>
    <t>④自転車</t>
  </si>
  <si>
    <t>⑤ﾅﾝﾊﾞｰﾌﾟﾚｰﾄ</t>
  </si>
  <si>
    <t>⑥ｽｲｻｲﾒﾀﾞﾙ</t>
  </si>
  <si>
    <t>砂・石・セメント</t>
    <phoneticPr fontId="5"/>
  </si>
  <si>
    <t>①川砂</t>
  </si>
  <si>
    <t>②山砂</t>
  </si>
  <si>
    <t>③セメント</t>
  </si>
  <si>
    <t>④大谷石</t>
  </si>
  <si>
    <t>⑤切込砕石</t>
  </si>
  <si>
    <t>⑥玉石</t>
  </si>
  <si>
    <t>⑦生コン</t>
  </si>
  <si>
    <t>①異形棒鋼</t>
  </si>
  <si>
    <t>②鋼板</t>
  </si>
  <si>
    <t>③Ｈ形鋼</t>
  </si>
  <si>
    <t>④等辺山形鋼</t>
  </si>
  <si>
    <t>⑤グレーチング</t>
  </si>
  <si>
    <t>①アスファルト合材</t>
  </si>
  <si>
    <t>②常温合材</t>
  </si>
  <si>
    <t>③乳剤</t>
  </si>
  <si>
    <t>④再生アスファルト合材</t>
  </si>
  <si>
    <t>①木材全般</t>
  </si>
  <si>
    <t>②コンクリート二次製品</t>
  </si>
  <si>
    <t>上・下水道用資材</t>
    <phoneticPr fontId="5"/>
  </si>
  <si>
    <t>①鋳鉄管</t>
  </si>
  <si>
    <t>②鋳鉄異形管</t>
  </si>
  <si>
    <t>③弁栓類</t>
  </si>
  <si>
    <t>④継手類</t>
  </si>
  <si>
    <t>⑤水栓</t>
  </si>
  <si>
    <t>⑥陶管</t>
  </si>
  <si>
    <t>⑦ヒューム管</t>
  </si>
  <si>
    <t>⑧水道メーター</t>
  </si>
  <si>
    <t>⑨ろ過砂</t>
  </si>
  <si>
    <t>建具・畳・ガラス</t>
    <phoneticPr fontId="5"/>
  </si>
  <si>
    <t>①建具</t>
  </si>
  <si>
    <t>②畳</t>
  </si>
  <si>
    <t>③ガラス</t>
  </si>
  <si>
    <t>①クリーニング</t>
  </si>
  <si>
    <t>②寝具水洗乾燥</t>
  </si>
  <si>
    <t>①貸衣装</t>
  </si>
  <si>
    <t>②貸寝具</t>
  </si>
  <si>
    <t>③貸植木</t>
  </si>
  <si>
    <t>④工作機械のリース</t>
  </si>
  <si>
    <t>⑤OA 機器のリース</t>
  </si>
  <si>
    <t>⑥仮設建設物等のリース</t>
  </si>
  <si>
    <t>①システムの設計・開発</t>
  </si>
  <si>
    <t>②データの入力・出力等</t>
  </si>
  <si>
    <t>③地図データ作成</t>
  </si>
  <si>
    <t>①ビル清掃</t>
  </si>
  <si>
    <t>②道路清掃・側溝清掃</t>
  </si>
  <si>
    <t>③下水道管渠清掃</t>
  </si>
  <si>
    <t>④河道維持（河川の小規模浚渫等）</t>
  </si>
  <si>
    <t>草木管理及び衛生駆除業務</t>
    <phoneticPr fontId="5"/>
  </si>
  <si>
    <t>①樹木剪定</t>
  </si>
  <si>
    <t>②除草・草刈</t>
  </si>
  <si>
    <t>③害虫駆除</t>
  </si>
  <si>
    <t>④消毒・殺菌</t>
  </si>
  <si>
    <t>設備等の維持管理業務</t>
    <phoneticPr fontId="5"/>
  </si>
  <si>
    <t>①電気・通信・機械設備</t>
  </si>
  <si>
    <t>②消防・防災設備</t>
  </si>
  <si>
    <t>③空調・衛生設備</t>
  </si>
  <si>
    <t>④エレベーター</t>
  </si>
  <si>
    <t>⑤ボイラー</t>
  </si>
  <si>
    <t>⑥飲料水・貯水槽</t>
  </si>
  <si>
    <t>⑦浄化槽</t>
  </si>
  <si>
    <t>⑧施設の運転管理</t>
  </si>
  <si>
    <t>機器類の保守点検業務</t>
    <phoneticPr fontId="5"/>
  </si>
  <si>
    <t>①OA機器・事務機器</t>
  </si>
  <si>
    <t>②計測機器</t>
  </si>
  <si>
    <t>③医療機器</t>
  </si>
  <si>
    <t>①人的警備</t>
  </si>
  <si>
    <t>②機械警備</t>
  </si>
  <si>
    <t>①写真撮影</t>
  </si>
  <si>
    <t>②マイクロ写真撮影</t>
  </si>
  <si>
    <t>③航空写真撮影</t>
  </si>
  <si>
    <t>④映画・ビデオ製作</t>
  </si>
  <si>
    <t>⑤ホームページ作成</t>
  </si>
  <si>
    <t>⑥番組製作</t>
  </si>
  <si>
    <t>⑦放送</t>
  </si>
  <si>
    <t>①一般廃棄物</t>
  </si>
  <si>
    <t>②特別管理産業廃棄物</t>
  </si>
  <si>
    <t>③産業廃棄物</t>
  </si>
  <si>
    <t>①行事の企画・運営・設営</t>
  </si>
  <si>
    <t>②室内装飾・企画装飾</t>
  </si>
  <si>
    <t>①介護サービス</t>
  </si>
  <si>
    <t>②レセプト点検</t>
  </si>
  <si>
    <t>①企画・デザインを伴う印刷</t>
  </si>
  <si>
    <t>②製本（納付書等のブッキング）</t>
  </si>
  <si>
    <t>③看板等製作（製作・設置・撤去）</t>
  </si>
  <si>
    <t>①図面製作（都市計画図・現況図・地番図・地籍図等）</t>
  </si>
  <si>
    <t>②台帳製作（道路台帳等）</t>
  </si>
  <si>
    <r>
      <t>環境調査・分析業務</t>
    </r>
    <r>
      <rPr>
        <sz val="11"/>
        <color rgb="FFFF0000"/>
        <rFont val="ＭＳ ゴシック"/>
        <family val="3"/>
        <charset val="128"/>
      </rPr>
      <t>*1</t>
    </r>
    <phoneticPr fontId="5"/>
  </si>
  <si>
    <t>大分類</t>
    <rPh sb="0" eb="1">
      <t>ダイ</t>
    </rPh>
    <rPh sb="1" eb="3">
      <t>ブンルイ</t>
    </rPh>
    <phoneticPr fontId="5"/>
  </si>
  <si>
    <t>④ガイドマップ</t>
    <phoneticPr fontId="5"/>
  </si>
  <si>
    <r>
      <t>工業用薬品</t>
    </r>
    <r>
      <rPr>
        <sz val="11"/>
        <color rgb="FFFF0000"/>
        <rFont val="ＭＳ ゴシック"/>
        <family val="3"/>
        <charset val="128"/>
      </rPr>
      <t>*2</t>
    </r>
    <rPh sb="0" eb="3">
      <t>コウギョウヨウ</t>
    </rPh>
    <rPh sb="3" eb="5">
      <t>ヤクヒン</t>
    </rPh>
    <phoneticPr fontId="5"/>
  </si>
  <si>
    <r>
      <t>調査等業務</t>
    </r>
    <r>
      <rPr>
        <sz val="11"/>
        <color rgb="FFFF0000"/>
        <rFont val="ＭＳ ゴシック"/>
        <family val="3"/>
        <charset val="128"/>
      </rPr>
      <t>*1</t>
    </r>
    <phoneticPr fontId="5"/>
  </si>
  <si>
    <r>
      <t>⑦その他</t>
    </r>
    <r>
      <rPr>
        <sz val="11"/>
        <color rgb="FFFF0000"/>
        <rFont val="ＭＳ ゴシック"/>
        <family val="3"/>
        <charset val="128"/>
      </rPr>
      <t>*1</t>
    </r>
    <phoneticPr fontId="5"/>
  </si>
  <si>
    <r>
      <t>⑥その他</t>
    </r>
    <r>
      <rPr>
        <sz val="11"/>
        <color rgb="FFFF0000"/>
        <rFont val="ＭＳ ゴシック"/>
        <family val="3"/>
        <charset val="128"/>
      </rPr>
      <t>*1</t>
    </r>
    <phoneticPr fontId="5"/>
  </si>
  <si>
    <r>
      <t>③その他</t>
    </r>
    <r>
      <rPr>
        <sz val="11"/>
        <color rgb="FFFF0000"/>
        <rFont val="ＭＳ ゴシック"/>
        <family val="3"/>
        <charset val="128"/>
      </rPr>
      <t>*1</t>
    </r>
    <phoneticPr fontId="5"/>
  </si>
  <si>
    <r>
      <t>⑭その他</t>
    </r>
    <r>
      <rPr>
        <sz val="11"/>
        <color rgb="FFFF0000"/>
        <rFont val="ＭＳ ゴシック"/>
        <family val="3"/>
        <charset val="128"/>
      </rPr>
      <t>*1</t>
    </r>
    <phoneticPr fontId="5"/>
  </si>
  <si>
    <r>
      <t>⑨その他</t>
    </r>
    <r>
      <rPr>
        <sz val="11"/>
        <color rgb="FFFF0000"/>
        <rFont val="ＭＳ ゴシック"/>
        <family val="3"/>
        <charset val="128"/>
      </rPr>
      <t>*1</t>
    </r>
    <phoneticPr fontId="5"/>
  </si>
  <si>
    <r>
      <t>⑤その他</t>
    </r>
    <r>
      <rPr>
        <sz val="11"/>
        <color rgb="FFFF0000"/>
        <rFont val="ＭＳ ゴシック"/>
        <family val="3"/>
        <charset val="128"/>
      </rPr>
      <t>*1</t>
    </r>
    <phoneticPr fontId="5"/>
  </si>
  <si>
    <r>
      <t>⑪その他</t>
    </r>
    <r>
      <rPr>
        <sz val="11"/>
        <color rgb="FFFF0000"/>
        <rFont val="ＭＳ ゴシック"/>
        <family val="3"/>
        <charset val="128"/>
      </rPr>
      <t>*1</t>
    </r>
    <phoneticPr fontId="5"/>
  </si>
  <si>
    <r>
      <t>④その他</t>
    </r>
    <r>
      <rPr>
        <sz val="11"/>
        <color rgb="FFFF0000"/>
        <rFont val="ＭＳ ゴシック"/>
        <family val="3"/>
        <charset val="128"/>
      </rPr>
      <t>*1</t>
    </r>
    <phoneticPr fontId="5"/>
  </si>
  <si>
    <r>
      <t>⑧その他</t>
    </r>
    <r>
      <rPr>
        <sz val="11"/>
        <color rgb="FFFF0000"/>
        <rFont val="ＭＳ ゴシック"/>
        <family val="3"/>
        <charset val="128"/>
      </rPr>
      <t>*1</t>
    </r>
    <phoneticPr fontId="5"/>
  </si>
  <si>
    <r>
      <t>②その他</t>
    </r>
    <r>
      <rPr>
        <sz val="11"/>
        <color rgb="FFFF0000"/>
        <rFont val="ＭＳ ゴシック"/>
        <family val="3"/>
        <charset val="128"/>
      </rPr>
      <t>*1</t>
    </r>
    <phoneticPr fontId="5"/>
  </si>
  <si>
    <r>
      <t>⑫その他</t>
    </r>
    <r>
      <rPr>
        <sz val="11"/>
        <color rgb="FFFF0000"/>
        <rFont val="ＭＳ ゴシック"/>
        <family val="3"/>
        <charset val="128"/>
      </rPr>
      <t>*1</t>
    </r>
    <phoneticPr fontId="5"/>
  </si>
  <si>
    <r>
      <t>⑩その他</t>
    </r>
    <r>
      <rPr>
        <sz val="11"/>
        <color rgb="FFFF0000"/>
        <rFont val="ＭＳ ゴシック"/>
        <family val="3"/>
        <charset val="128"/>
      </rPr>
      <t>*1</t>
    </r>
    <phoneticPr fontId="5"/>
  </si>
  <si>
    <r>
      <t>④その他</t>
    </r>
    <r>
      <rPr>
        <sz val="11"/>
        <color rgb="FFFF0000"/>
        <rFont val="ＭＳ ゴシック"/>
        <family val="3"/>
        <charset val="128"/>
      </rPr>
      <t>*1　</t>
    </r>
    <phoneticPr fontId="5"/>
  </si>
  <si>
    <r>
      <t>⑤その他</t>
    </r>
    <r>
      <rPr>
        <sz val="11"/>
        <color rgb="FFFF0000"/>
        <rFont val="ＭＳ ゴシック"/>
        <family val="3"/>
        <charset val="128"/>
      </rPr>
      <t>*1　</t>
    </r>
    <phoneticPr fontId="5"/>
  </si>
  <si>
    <r>
      <t>⑤その他</t>
    </r>
    <r>
      <rPr>
        <sz val="11"/>
        <color rgb="FFFF0000"/>
        <rFont val="ＭＳ ゴシック"/>
        <family val="3"/>
        <charset val="128"/>
      </rPr>
      <t>*1</t>
    </r>
    <r>
      <rPr>
        <sz val="11"/>
        <rFont val="ＭＳ ゴシック"/>
        <family val="3"/>
        <charset val="128"/>
      </rPr>
      <t>　</t>
    </r>
    <phoneticPr fontId="5"/>
  </si>
  <si>
    <r>
      <t>⑨その他</t>
    </r>
    <r>
      <rPr>
        <sz val="11"/>
        <color rgb="FFFF0000"/>
        <rFont val="ＭＳ ゴシック"/>
        <family val="3"/>
        <charset val="128"/>
      </rPr>
      <t>*1　</t>
    </r>
    <phoneticPr fontId="5"/>
  </si>
  <si>
    <r>
      <t>③その他</t>
    </r>
    <r>
      <rPr>
        <sz val="11"/>
        <color rgb="FFFF0000"/>
        <rFont val="ＭＳ ゴシック"/>
        <family val="3"/>
        <charset val="128"/>
      </rPr>
      <t>*1</t>
    </r>
    <r>
      <rPr>
        <sz val="11"/>
        <rFont val="ＭＳ ゴシック"/>
        <family val="3"/>
        <charset val="128"/>
      </rPr>
      <t>　</t>
    </r>
    <phoneticPr fontId="5"/>
  </si>
  <si>
    <r>
      <t>⑨その他</t>
    </r>
    <r>
      <rPr>
        <sz val="11"/>
        <color rgb="FFFF0000"/>
        <rFont val="ＭＳ ゴシック"/>
        <family val="3"/>
        <charset val="128"/>
      </rPr>
      <t>*1</t>
    </r>
    <r>
      <rPr>
        <sz val="11"/>
        <rFont val="ＭＳ ゴシック"/>
        <family val="3"/>
        <charset val="128"/>
      </rPr>
      <t>　</t>
    </r>
    <phoneticPr fontId="5"/>
  </si>
  <si>
    <r>
      <t>④その他</t>
    </r>
    <r>
      <rPr>
        <sz val="11"/>
        <color rgb="FFFF0000"/>
        <rFont val="ＭＳ ゴシック"/>
        <family val="3"/>
        <charset val="128"/>
      </rPr>
      <t>*1</t>
    </r>
    <r>
      <rPr>
        <sz val="11"/>
        <rFont val="ＭＳ ゴシック"/>
        <family val="3"/>
        <charset val="128"/>
      </rPr>
      <t>　</t>
    </r>
    <phoneticPr fontId="5"/>
  </si>
  <si>
    <t>標識・表示板</t>
    <phoneticPr fontId="5"/>
  </si>
  <si>
    <t>古物</t>
    <phoneticPr fontId="5"/>
  </si>
  <si>
    <t>(具体内容を入力してください)</t>
  </si>
  <si>
    <r>
      <t>給食調理業務</t>
    </r>
    <r>
      <rPr>
        <sz val="11"/>
        <color rgb="FFFF0000"/>
        <rFont val="ＭＳ ゴシック"/>
        <family val="3"/>
        <charset val="128"/>
      </rPr>
      <t>*1</t>
    </r>
    <phoneticPr fontId="5"/>
  </si>
  <si>
    <t>(取扱薬品名を入力してください)</t>
    <phoneticPr fontId="5"/>
  </si>
  <si>
    <t>16_氷見市</t>
  </si>
  <si>
    <t>Ver.7.0.1</t>
    <phoneticPr fontId="5"/>
  </si>
  <si>
    <t>7.0.1</t>
  </si>
  <si>
    <t>②消火薬剤</t>
    <rPh sb="1" eb="3">
      <t>ショウカ</t>
    </rPh>
    <phoneticPr fontId="5"/>
  </si>
  <si>
    <t>⑧広告</t>
    <phoneticPr fontId="5"/>
  </si>
  <si>
    <r>
      <t xml:space="preserve">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t>
    </r>
    <r>
      <rPr>
        <sz val="10"/>
        <color rgb="FFFF0000"/>
        <rFont val="ＭＳ ゴシック"/>
        <family val="3"/>
        <charset val="128"/>
      </rPr>
      <t>継続した営業年数が１年に満たない場合は申請できません。</t>
    </r>
    <rPh sb="47" eb="49">
      <t>チョクゼン</t>
    </rPh>
    <rPh sb="50" eb="54">
      <t>エイギョウネンド</t>
    </rPh>
    <rPh sb="55" eb="58">
      <t>シュウリョウビ</t>
    </rPh>
    <rPh sb="74" eb="76">
      <t>ニュウリョク</t>
    </rPh>
    <rPh sb="130" eb="132">
      <t>ニュウリョク</t>
    </rPh>
    <phoneticPr fontId="5"/>
  </si>
  <si>
    <r>
      <t xml:space="preserve">登録を希望する場合、希望欄にリストから「○」を選択してください。（希望欄の「○」は最大４つまで。ただし、物品(Ａ～Ｏ)と役務の提供(Ｐ)の両方に登録を希望する場合は最大５つまで。）
希望した小分類のうち業種の取り扱いがある主な営業品目の取扱欄に、リストから「○」を選択してください。
</t>
    </r>
    <r>
      <rPr>
        <sz val="10"/>
        <rFont val="ＭＳ ゴシック"/>
        <family val="3"/>
        <charset val="128"/>
      </rPr>
      <t>*1 「その他」、「給食調理業務」、「環境調査・分析業務」、「調査等業務」を希望する場合、具体的な内容欄に具体的に入力してください。
*2 「工業用薬品」を希望する場合、取扱薬品名を具体的な内容欄に入力してください。</t>
    </r>
    <rPh sb="0" eb="2">
      <t>トウロク</t>
    </rPh>
    <rPh sb="33" eb="35">
      <t>キボウ</t>
    </rPh>
    <rPh sb="220" eb="222">
      <t>キボウ</t>
    </rPh>
    <rPh sb="224" eb="226">
      <t>バアイ</t>
    </rPh>
    <rPh sb="227" eb="229">
      <t>トリアツカイ</t>
    </rPh>
    <rPh sb="229" eb="232">
      <t>ヤクヒンメイ</t>
    </rPh>
    <rPh sb="233" eb="236">
      <t>グタイテキ</t>
    </rPh>
    <rPh sb="237" eb="240">
      <t>ナイヨウラン</t>
    </rPh>
    <rPh sb="241" eb="24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</si>
</sst>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7" tint="0.79998168889431442"/>
        <bgColor indexed="64"/>
      </patternFill>
    </fill>
  </fills>
  <borders count="4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49" fontId="19" fillId="2" borderId="0" xfId="0" applyNumberFormat="1" applyFont="1" applyFill="1" applyAlignment="1" applyProtection="1">
      <alignment horizontal="left" vertical="center"/>
      <protection locked="0"/>
    </xf>
    <xf numFmtId="49" fontId="19" fillId="2" borderId="11"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40" xfId="2" applyNumberFormat="1" applyFont="1" applyFill="1" applyBorder="1" applyAlignment="1" applyProtection="1">
      <alignment horizontal="center" vertical="center"/>
      <protection locked="0"/>
    </xf>
    <xf numFmtId="49" fontId="19" fillId="2" borderId="41"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0" fontId="19" fillId="2" borderId="15"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40" xfId="0" applyNumberFormat="1" applyFont="1" applyFill="1" applyBorder="1" applyAlignment="1" applyProtection="1">
      <alignment horizontal="left" vertical="center" wrapText="1"/>
      <protection locked="0"/>
    </xf>
    <xf numFmtId="49" fontId="19" fillId="2" borderId="42" xfId="0" applyNumberFormat="1" applyFont="1" applyFill="1" applyBorder="1" applyAlignment="1" applyProtection="1">
      <alignment horizontal="left" vertical="center" wrapText="1"/>
      <protection locked="0"/>
    </xf>
    <xf numFmtId="49" fontId="19" fillId="2" borderId="43" xfId="0" applyNumberFormat="1" applyFont="1" applyFill="1" applyBorder="1" applyAlignment="1" applyProtection="1">
      <alignment horizontal="left" vertical="center" wrapText="1"/>
      <protection locked="0"/>
    </xf>
    <xf numFmtId="49" fontId="19" fillId="2" borderId="21" xfId="0" applyNumberFormat="1" applyFont="1" applyFill="1" applyBorder="1" applyAlignment="1" applyProtection="1">
      <alignment horizontal="left" vertical="center" wrapText="1"/>
      <protection locked="0"/>
    </xf>
    <xf numFmtId="49" fontId="19" fillId="2" borderId="22" xfId="0" applyNumberFormat="1" applyFont="1" applyFill="1" applyBorder="1" applyAlignment="1" applyProtection="1">
      <alignment horizontal="left" vertical="center" wrapText="1"/>
      <protection locked="0"/>
    </xf>
    <xf numFmtId="49" fontId="19" fillId="2" borderId="24" xfId="0" applyNumberFormat="1" applyFont="1" applyFill="1" applyBorder="1" applyAlignment="1" applyProtection="1">
      <alignment horizontal="left" vertical="center" wrapText="1"/>
      <protection locked="0"/>
    </xf>
    <xf numFmtId="49" fontId="19" fillId="2" borderId="20" xfId="0" applyNumberFormat="1" applyFont="1" applyFill="1" applyBorder="1" applyAlignment="1" applyProtection="1">
      <alignment horizontal="left" vertical="center" wrapText="1"/>
      <protection locked="0"/>
    </xf>
    <xf numFmtId="49" fontId="19" fillId="2" borderId="0" xfId="0" applyNumberFormat="1" applyFont="1" applyFill="1" applyAlignment="1" applyProtection="1">
      <alignment horizontal="left" vertical="center" wrapText="1"/>
      <protection locked="0"/>
    </xf>
    <xf numFmtId="49" fontId="19" fillId="2" borderId="8" xfId="0" applyNumberFormat="1" applyFont="1" applyFill="1" applyBorder="1" applyAlignment="1" applyProtection="1">
      <alignment horizontal="left" vertical="center" wrapText="1"/>
      <protection locked="0"/>
    </xf>
    <xf numFmtId="49" fontId="19" fillId="2" borderId="18" xfId="0" applyNumberFormat="1" applyFont="1" applyFill="1" applyBorder="1" applyAlignment="1" applyProtection="1">
      <alignment horizontal="left" vertical="center" wrapText="1"/>
      <protection locked="0"/>
    </xf>
    <xf numFmtId="49" fontId="19" fillId="2" borderId="19" xfId="0" applyNumberFormat="1" applyFont="1" applyFill="1" applyBorder="1" applyAlignment="1" applyProtection="1">
      <alignment horizontal="left" vertical="center" wrapText="1"/>
      <protection locked="0"/>
    </xf>
    <xf numFmtId="49" fontId="19" fillId="2" borderId="23" xfId="0" applyNumberFormat="1" applyFont="1" applyFill="1" applyBorder="1" applyAlignment="1" applyProtection="1">
      <alignment horizontal="left" vertical="center" wrapText="1"/>
      <protection locked="0"/>
    </xf>
    <xf numFmtId="0" fontId="19" fillId="2" borderId="20" xfId="0"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19" fillId="2" borderId="19" xfId="0" applyFont="1" applyFill="1" applyBorder="1" applyAlignment="1" applyProtection="1">
      <alignment horizontal="left" vertical="center" wrapText="1"/>
      <protection locked="0"/>
    </xf>
    <xf numFmtId="0" fontId="19" fillId="2" borderId="23" xfId="0" applyFont="1" applyFill="1" applyBorder="1" applyAlignment="1" applyProtection="1">
      <alignment horizontal="left" vertical="center" wrapText="1"/>
      <protection locked="0"/>
    </xf>
    <xf numFmtId="49" fontId="19" fillId="2" borderId="44" xfId="2" applyNumberFormat="1" applyFont="1" applyFill="1" applyBorder="1" applyAlignment="1" applyProtection="1">
      <alignment horizontal="center" vertical="center"/>
      <protection locked="0"/>
    </xf>
    <xf numFmtId="49" fontId="19" fillId="2" borderId="45" xfId="2" applyNumberFormat="1" applyFont="1" applyFill="1" applyBorder="1" applyAlignment="1" applyProtection="1">
      <alignment horizontal="center" vertical="center"/>
      <protection locked="0"/>
    </xf>
    <xf numFmtId="49" fontId="19" fillId="2" borderId="44" xfId="0" applyNumberFormat="1" applyFont="1" applyFill="1" applyBorder="1" applyAlignment="1" applyProtection="1">
      <alignment horizontal="left" vertical="center" wrapText="1"/>
      <protection locked="0"/>
    </xf>
    <xf numFmtId="49" fontId="19" fillId="2" borderId="46" xfId="0" applyNumberFormat="1" applyFont="1" applyFill="1" applyBorder="1" applyAlignment="1" applyProtection="1">
      <alignment horizontal="left" vertical="center" wrapText="1"/>
      <protection locked="0"/>
    </xf>
    <xf numFmtId="49" fontId="19" fillId="2" borderId="47" xfId="0" applyNumberFormat="1" applyFont="1" applyFill="1" applyBorder="1" applyAlignment="1" applyProtection="1">
      <alignment horizontal="left" vertical="center" wrapText="1"/>
      <protection locked="0"/>
    </xf>
    <xf numFmtId="49" fontId="19" fillId="2" borderId="37" xfId="2" applyNumberFormat="1" applyFont="1" applyFill="1" applyBorder="1" applyAlignment="1" applyProtection="1">
      <alignment horizontal="center"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49" fontId="19" fillId="2" borderId="0" xfId="0" applyNumberFormat="1" applyFont="1" applyFill="1" applyAlignment="1" applyProtection="1">
      <alignment horizontal="left" vertical="center"/>
      <protection locked="0"/>
    </xf>
    <xf numFmtId="49" fontId="19" fillId="2" borderId="17" xfId="0" applyNumberFormat="1" applyFont="1" applyFill="1" applyBorder="1" applyAlignment="1" applyProtection="1">
      <alignment horizontal="left" vertical="center" wrapText="1"/>
      <protection locked="0"/>
    </xf>
    <xf numFmtId="49" fontId="19" fillId="2" borderId="4"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49" fontId="19" fillId="2" borderId="38" xfId="2" applyNumberFormat="1" applyFont="1" applyFill="1" applyBorder="1" applyAlignment="1" applyProtection="1">
      <alignment horizontal="center" vertical="center"/>
      <protection locked="0"/>
    </xf>
    <xf numFmtId="49" fontId="19" fillId="2" borderId="39" xfId="2" applyNumberFormat="1" applyFont="1" applyFill="1" applyBorder="1" applyAlignment="1" applyProtection="1">
      <alignment horizontal="center" vertical="center"/>
      <protection locked="0"/>
    </xf>
    <xf numFmtId="178" fontId="19" fillId="2" borderId="0" xfId="0" applyNumberFormat="1" applyFont="1" applyFill="1" applyAlignment="1" applyProtection="1">
      <alignment horizontal="left" vertical="center"/>
      <protection locked="0"/>
    </xf>
    <xf numFmtId="184"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0" fontId="4" fillId="0" borderId="0" xfId="2" applyFont="1" applyAlignment="1" applyProtection="1">
      <alignment vertical="center" wrapText="1"/>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12" fillId="0" borderId="0" xfId="2" applyFont="1" applyAlignment="1" applyProtection="1">
      <alignment vertical="center" wrapText="1"/>
    </xf>
    <xf numFmtId="0" fontId="4" fillId="0" borderId="0" xfId="1" applyFont="1" applyProtection="1">
      <alignment vertical="center"/>
    </xf>
    <xf numFmtId="0" fontId="16" fillId="0" borderId="3" xfId="2" applyFont="1" applyBorder="1" applyProtection="1">
      <alignment vertical="center"/>
    </xf>
    <xf numFmtId="0" fontId="16" fillId="0" borderId="4" xfId="2" applyFont="1" applyBorder="1" applyProtection="1">
      <alignment vertical="center"/>
    </xf>
    <xf numFmtId="0" fontId="16" fillId="0" borderId="4" xfId="2" applyFont="1" applyBorder="1" applyAlignment="1" applyProtection="1">
      <alignment vertical="center" wrapText="1"/>
    </xf>
    <xf numFmtId="0" fontId="16" fillId="0" borderId="6" xfId="2" applyFont="1" applyBorder="1" applyProtection="1">
      <alignment vertical="center"/>
    </xf>
    <xf numFmtId="49" fontId="4" fillId="0" borderId="0" xfId="1" applyNumberFormat="1" applyFont="1" applyProtection="1">
      <alignment vertical="center"/>
    </xf>
    <xf numFmtId="0" fontId="16" fillId="0" borderId="7" xfId="2" applyFont="1" applyBorder="1" applyProtection="1">
      <alignment vertical="center"/>
    </xf>
    <xf numFmtId="0" fontId="16" fillId="0" borderId="0" xfId="2" applyFont="1" applyProtection="1">
      <alignment vertical="center"/>
    </xf>
    <xf numFmtId="0" fontId="16" fillId="0" borderId="0" xfId="2" applyFont="1" applyAlignment="1" applyProtection="1">
      <alignment vertical="center" wrapText="1"/>
    </xf>
    <xf numFmtId="0" fontId="16" fillId="0" borderId="8" xfId="2" applyFont="1" applyBorder="1" applyProtection="1">
      <alignment vertical="center"/>
    </xf>
    <xf numFmtId="0" fontId="16" fillId="0" borderId="5" xfId="2" applyFont="1" applyBorder="1" applyProtection="1">
      <alignment vertical="center"/>
    </xf>
    <xf numFmtId="0" fontId="16" fillId="0" borderId="1" xfId="2" applyFont="1" applyBorder="1" applyProtection="1">
      <alignment vertical="center"/>
    </xf>
    <xf numFmtId="0" fontId="16" fillId="0" borderId="1" xfId="2" applyFont="1" applyBorder="1" applyAlignment="1" applyProtection="1">
      <alignment vertical="center" wrapText="1"/>
    </xf>
    <xf numFmtId="0" fontId="16" fillId="0" borderId="2" xfId="2" applyFont="1" applyBorder="1" applyProtection="1">
      <alignment vertical="center"/>
    </xf>
    <xf numFmtId="183" fontId="4" fillId="0" borderId="0" xfId="1" applyNumberFormat="1" applyFont="1" applyProtection="1">
      <alignment vertical="center"/>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14" fillId="0" borderId="6" xfId="0" applyFont="1" applyBorder="1" applyAlignment="1" applyProtection="1">
      <alignment horizontal="left" vertical="center" indent="1"/>
    </xf>
    <xf numFmtId="0" fontId="14" fillId="0" borderId="7" xfId="0" applyFont="1" applyBorder="1" applyProtection="1">
      <alignment vertical="center"/>
    </xf>
    <xf numFmtId="0" fontId="14" fillId="0" borderId="0" xfId="0" applyFont="1" applyProtection="1">
      <alignment vertical="center"/>
    </xf>
    <xf numFmtId="0" fontId="14" fillId="0" borderId="0" xfId="0" applyFont="1" applyAlignment="1" applyProtection="1">
      <alignment vertical="center" wrapText="1"/>
    </xf>
    <xf numFmtId="0" fontId="4" fillId="0" borderId="4" xfId="0" applyFont="1" applyBorder="1" applyAlignment="1" applyProtection="1">
      <alignment vertical="center" wrapText="1"/>
    </xf>
    <xf numFmtId="0" fontId="4" fillId="0" borderId="4" xfId="0" applyFont="1" applyBorder="1" applyProtection="1">
      <alignment vertical="center"/>
    </xf>
    <xf numFmtId="0" fontId="4" fillId="0" borderId="6" xfId="0" applyFont="1" applyBorder="1" applyProtection="1">
      <alignment vertical="center"/>
    </xf>
    <xf numFmtId="180" fontId="4" fillId="0" borderId="7"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wrapText="1"/>
    </xf>
    <xf numFmtId="0" fontId="15" fillId="0" borderId="0" xfId="0" applyFont="1" applyAlignment="1" applyProtection="1">
      <alignment vertical="top"/>
    </xf>
    <xf numFmtId="0" fontId="4" fillId="0" borderId="8"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5" fillId="0" borderId="0" xfId="0" applyFont="1" applyAlignment="1" applyProtection="1">
      <alignment vertical="top"/>
    </xf>
    <xf numFmtId="0" fontId="17" fillId="0" borderId="0" xfId="0" applyFont="1" applyAlignment="1" applyProtection="1">
      <alignment vertical="top"/>
    </xf>
    <xf numFmtId="0" fontId="4" fillId="0" borderId="7" xfId="0" applyFont="1" applyBorder="1" applyProtection="1">
      <alignment vertical="center"/>
    </xf>
    <xf numFmtId="177" fontId="15" fillId="0" borderId="0" xfId="0" applyNumberFormat="1" applyFont="1" applyAlignment="1" applyProtection="1">
      <alignment vertical="top"/>
    </xf>
    <xf numFmtId="0" fontId="13" fillId="0" borderId="8" xfId="0" applyFont="1" applyBorder="1" applyAlignment="1" applyProtection="1">
      <alignment vertical="top"/>
    </xf>
    <xf numFmtId="49" fontId="15" fillId="0" borderId="0" xfId="0" applyNumberFormat="1" applyFont="1" applyAlignment="1" applyProtection="1">
      <alignment horizontal="right" vertical="top" wrapText="1"/>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7" xfId="2" applyFont="1" applyBorder="1" applyProtection="1">
      <alignment vertical="center"/>
    </xf>
    <xf numFmtId="0" fontId="21" fillId="0" borderId="0" xfId="0" applyFont="1" applyAlignment="1" applyProtection="1">
      <alignment vertical="top"/>
    </xf>
    <xf numFmtId="0" fontId="17" fillId="0" borderId="8" xfId="0" applyFont="1" applyBorder="1" applyAlignment="1" applyProtection="1">
      <alignment vertical="top"/>
    </xf>
    <xf numFmtId="0" fontId="4" fillId="0" borderId="5" xfId="0" applyFont="1" applyBorder="1" applyProtection="1">
      <alignment vertical="center"/>
    </xf>
    <xf numFmtId="0" fontId="4" fillId="0" borderId="1" xfId="0" applyFont="1" applyBorder="1" applyProtection="1">
      <alignment vertical="center"/>
    </xf>
    <xf numFmtId="0" fontId="4" fillId="0" borderId="1" xfId="0" applyFont="1" applyBorder="1" applyAlignment="1" applyProtection="1">
      <alignment vertical="center" wrapText="1"/>
    </xf>
    <xf numFmtId="0" fontId="13" fillId="0" borderId="1" xfId="0" applyFont="1" applyBorder="1" applyAlignment="1" applyProtection="1">
      <alignment vertical="top" wrapText="1"/>
    </xf>
    <xf numFmtId="0" fontId="13" fillId="0" borderId="1" xfId="0" applyFont="1" applyBorder="1" applyAlignment="1" applyProtection="1">
      <alignment vertical="top"/>
    </xf>
    <xf numFmtId="49" fontId="13" fillId="0" borderId="1" xfId="0" applyNumberFormat="1" applyFont="1" applyBorder="1" applyAlignment="1" applyProtection="1">
      <alignment vertical="top"/>
    </xf>
    <xf numFmtId="0" fontId="4" fillId="0" borderId="2" xfId="0" applyFont="1" applyBorder="1" applyProtection="1">
      <alignment vertical="center"/>
    </xf>
    <xf numFmtId="49" fontId="13" fillId="0" borderId="0" xfId="0" applyNumberFormat="1" applyFont="1" applyAlignment="1" applyProtection="1">
      <alignment vertical="top" wrapText="1"/>
    </xf>
    <xf numFmtId="0" fontId="13" fillId="0" borderId="0" xfId="0" applyFont="1" applyAlignment="1" applyProtection="1">
      <alignment vertical="top"/>
    </xf>
    <xf numFmtId="0" fontId="13" fillId="0" borderId="0" xfId="0" applyFont="1" applyAlignment="1" applyProtection="1">
      <alignment vertical="top" wrapText="1"/>
    </xf>
    <xf numFmtId="49" fontId="4" fillId="0" borderId="0" xfId="2" applyNumberFormat="1" applyFont="1" applyAlignment="1" applyProtection="1">
      <alignment vertical="center" wrapText="1"/>
    </xf>
    <xf numFmtId="0" fontId="15" fillId="0" borderId="0" xfId="0" applyFont="1" applyProtection="1">
      <alignment vertical="center"/>
    </xf>
    <xf numFmtId="0" fontId="15" fillId="0" borderId="0" xfId="0" applyFont="1" applyAlignment="1" applyProtection="1">
      <alignment vertical="center" wrapText="1"/>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 xfId="0" applyFont="1" applyBorder="1" applyAlignment="1" applyProtection="1">
      <alignment horizontal="right" vertical="top" wrapText="1"/>
    </xf>
    <xf numFmtId="0" fontId="15" fillId="0" borderId="1" xfId="0" applyFont="1" applyBorder="1" applyAlignment="1" applyProtection="1">
      <alignment vertical="top"/>
    </xf>
    <xf numFmtId="49" fontId="15" fillId="0" borderId="1" xfId="0" applyNumberFormat="1" applyFont="1" applyBorder="1" applyAlignment="1" applyProtection="1">
      <alignment vertical="top"/>
    </xf>
    <xf numFmtId="182" fontId="15" fillId="0" borderId="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7" xfId="0" applyFont="1" applyBorder="1" applyProtection="1">
      <alignment vertical="center"/>
    </xf>
    <xf numFmtId="0" fontId="22" fillId="0" borderId="0" xfId="0" applyFont="1" applyProtection="1">
      <alignment vertical="center"/>
    </xf>
    <xf numFmtId="0" fontId="22" fillId="0" borderId="0" xfId="0" applyFont="1" applyAlignment="1" applyProtection="1">
      <alignment vertical="center" wrapText="1"/>
    </xf>
    <xf numFmtId="49" fontId="4" fillId="0" borderId="4" xfId="0" applyNumberFormat="1" applyFont="1" applyBorder="1" applyAlignment="1" applyProtection="1">
      <alignment vertical="center" wrapText="1"/>
    </xf>
    <xf numFmtId="49" fontId="4" fillId="0" borderId="4" xfId="0" applyNumberFormat="1" applyFont="1" applyBorder="1" applyProtection="1">
      <alignment vertical="center"/>
    </xf>
    <xf numFmtId="178" fontId="4" fillId="0" borderId="4"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49" fontId="13" fillId="0" borderId="1" xfId="0" applyNumberFormat="1" applyFont="1" applyBorder="1" applyAlignment="1" applyProtection="1">
      <alignment vertical="top" wrapText="1"/>
    </xf>
    <xf numFmtId="182" fontId="13" fillId="0" borderId="1"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49" fontId="4" fillId="0" borderId="0" xfId="2" applyNumberFormat="1" applyFont="1" applyProtection="1">
      <alignment vertical="center"/>
    </xf>
    <xf numFmtId="0" fontId="17" fillId="0" borderId="0" xfId="0" applyFont="1" applyProtection="1">
      <alignment vertical="center"/>
    </xf>
    <xf numFmtId="0" fontId="4" fillId="0" borderId="8" xfId="2" applyFont="1" applyBorder="1" applyProtection="1">
      <alignment vertical="center"/>
    </xf>
    <xf numFmtId="49" fontId="17" fillId="0" borderId="0" xfId="0" applyNumberFormat="1" applyFont="1" applyAlignment="1" applyProtection="1">
      <alignment horizontal="right" vertical="top" wrapText="1"/>
    </xf>
    <xf numFmtId="178" fontId="13" fillId="0" borderId="1"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Alignment="1" applyProtection="1">
      <alignment vertical="center" wrapText="1"/>
    </xf>
    <xf numFmtId="0" fontId="4" fillId="0" borderId="5" xfId="2" applyFont="1" applyBorder="1" applyAlignment="1" applyProtection="1">
      <alignment vertical="center" wrapText="1"/>
    </xf>
    <xf numFmtId="0" fontId="4" fillId="0" borderId="1" xfId="2" applyFont="1" applyBorder="1" applyProtection="1">
      <alignment vertical="center"/>
    </xf>
    <xf numFmtId="0" fontId="14" fillId="0" borderId="7" xfId="0" applyFont="1" applyBorder="1" applyAlignment="1" applyProtection="1">
      <alignment horizontal="left" vertical="center" indent="1"/>
    </xf>
    <xf numFmtId="0" fontId="14" fillId="0" borderId="0" xfId="0" applyFont="1" applyAlignment="1" applyProtection="1">
      <alignment horizontal="left" vertical="center" indent="1"/>
    </xf>
    <xf numFmtId="0" fontId="14" fillId="0" borderId="0" xfId="0" applyFont="1" applyAlignment="1" applyProtection="1">
      <alignment horizontal="left" vertical="center" wrapText="1"/>
    </xf>
    <xf numFmtId="0" fontId="17" fillId="0" borderId="0" xfId="0" applyFont="1" applyAlignment="1" applyProtection="1">
      <alignment vertical="top"/>
    </xf>
    <xf numFmtId="0" fontId="13" fillId="0" borderId="2" xfId="0" applyFont="1" applyBorder="1" applyAlignment="1" applyProtection="1">
      <alignment vertical="top"/>
    </xf>
    <xf numFmtId="0" fontId="15" fillId="0" borderId="0" xfId="0" applyFont="1" applyAlignment="1" applyProtection="1">
      <alignment vertical="center" wrapText="1"/>
    </xf>
    <xf numFmtId="0" fontId="19" fillId="0" borderId="14" xfId="0" applyFont="1" applyBorder="1" applyAlignment="1" applyProtection="1">
      <alignment horizontal="left" vertical="center"/>
    </xf>
    <xf numFmtId="0" fontId="19" fillId="0" borderId="17"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0" borderId="16" xfId="0" applyFont="1" applyBorder="1" applyAlignment="1" applyProtection="1">
      <alignment horizontal="left" vertical="center"/>
    </xf>
    <xf numFmtId="0" fontId="19" fillId="0" borderId="28" xfId="0" applyFont="1" applyBorder="1" applyAlignment="1" applyProtection="1">
      <alignment horizontal="center" vertical="center"/>
    </xf>
    <xf numFmtId="0" fontId="4" fillId="0" borderId="29" xfId="2" applyFont="1" applyBorder="1" applyAlignment="1" applyProtection="1">
      <alignment horizontal="center" vertical="center"/>
    </xf>
    <xf numFmtId="0" fontId="4" fillId="0" borderId="30" xfId="2" applyFont="1" applyBorder="1" applyAlignment="1" applyProtection="1">
      <alignment horizontal="center" vertical="center"/>
    </xf>
    <xf numFmtId="0" fontId="19" fillId="0" borderId="29" xfId="0" applyFont="1" applyBorder="1" applyAlignment="1" applyProtection="1">
      <alignment horizontal="left" vertical="center"/>
    </xf>
    <xf numFmtId="0" fontId="19" fillId="0" borderId="31" xfId="0" applyFont="1" applyBorder="1" applyAlignment="1" applyProtection="1">
      <alignment horizontal="left" vertical="center"/>
    </xf>
    <xf numFmtId="0" fontId="19" fillId="0" borderId="32" xfId="0" applyFont="1" applyBorder="1" applyAlignment="1" applyProtection="1">
      <alignment horizontal="left" vertical="center"/>
    </xf>
    <xf numFmtId="0" fontId="4" fillId="0" borderId="25" xfId="2" applyFont="1" applyBorder="1" applyAlignment="1" applyProtection="1">
      <alignment horizontal="center" vertical="center" textRotation="255" wrapText="1"/>
    </xf>
    <xf numFmtId="0" fontId="4" fillId="0" borderId="9" xfId="2" applyFont="1" applyBorder="1" applyAlignment="1" applyProtection="1">
      <alignment horizontal="center" vertical="center" wrapText="1"/>
    </xf>
    <xf numFmtId="0" fontId="4" fillId="0" borderId="9" xfId="2" applyFont="1" applyBorder="1" applyAlignment="1" applyProtection="1">
      <alignment horizontal="left" vertical="center" wrapText="1"/>
    </xf>
    <xf numFmtId="49" fontId="19" fillId="0" borderId="9" xfId="0" applyNumberFormat="1" applyFont="1" applyBorder="1" applyAlignment="1" applyProtection="1">
      <alignment horizontal="left" vertical="center" wrapText="1"/>
    </xf>
    <xf numFmtId="0" fontId="4" fillId="3" borderId="0" xfId="2" applyFont="1" applyFill="1" applyProtection="1">
      <alignment vertical="center"/>
    </xf>
    <xf numFmtId="183" fontId="4" fillId="0" borderId="0" xfId="2" applyNumberFormat="1" applyFont="1" applyProtection="1">
      <alignment vertical="center"/>
    </xf>
    <xf numFmtId="0" fontId="4" fillId="0" borderId="26" xfId="2" applyFont="1" applyBorder="1" applyAlignment="1" applyProtection="1">
      <alignment horizontal="center" vertical="center" textRotation="255" wrapText="1"/>
    </xf>
    <xf numFmtId="0" fontId="4" fillId="0" borderId="11" xfId="2" applyFont="1" applyBorder="1" applyAlignment="1" applyProtection="1">
      <alignment horizontal="center" vertical="center" wrapText="1"/>
    </xf>
    <xf numFmtId="0" fontId="4" fillId="0" borderId="11" xfId="2" applyFont="1" applyBorder="1" applyAlignment="1" applyProtection="1">
      <alignment horizontal="left" vertical="center" wrapText="1"/>
    </xf>
    <xf numFmtId="49" fontId="19" fillId="0" borderId="11" xfId="0" applyNumberFormat="1" applyFont="1" applyBorder="1" applyAlignment="1" applyProtection="1">
      <alignment horizontal="left" vertical="center" wrapText="1"/>
    </xf>
    <xf numFmtId="0" fontId="4" fillId="0" borderId="8" xfId="1" applyFont="1" applyBorder="1" applyProtection="1">
      <alignment vertical="center"/>
    </xf>
    <xf numFmtId="0" fontId="4" fillId="0" borderId="11" xfId="2" applyFont="1" applyBorder="1" applyAlignment="1" applyProtection="1">
      <alignment horizontal="center" vertical="center" wrapText="1"/>
    </xf>
    <xf numFmtId="0" fontId="4" fillId="0" borderId="11" xfId="0" applyFont="1" applyBorder="1" applyAlignment="1" applyProtection="1">
      <alignment horizontal="left" vertical="center" wrapText="1"/>
    </xf>
    <xf numFmtId="0" fontId="4" fillId="0" borderId="33" xfId="2" applyFont="1" applyBorder="1" applyProtection="1">
      <alignment vertical="center"/>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6" xfId="0" applyFont="1" applyBorder="1" applyAlignment="1" applyProtection="1">
      <alignment horizontal="center" vertical="center" textRotation="255"/>
    </xf>
    <xf numFmtId="0" fontId="4" fillId="0" borderId="13" xfId="0" applyFont="1" applyBorder="1" applyAlignment="1" applyProtection="1">
      <alignment horizontal="center" vertical="center"/>
    </xf>
    <xf numFmtId="0" fontId="4" fillId="0" borderId="21" xfId="2" applyFont="1" applyBorder="1" applyAlignment="1" applyProtection="1">
      <alignment horizontal="left" vertical="center" wrapText="1"/>
    </xf>
    <xf numFmtId="0" fontId="4" fillId="0" borderId="22" xfId="2" applyFont="1" applyBorder="1" applyAlignment="1" applyProtection="1">
      <alignment horizontal="left" vertical="center" wrapText="1"/>
    </xf>
    <xf numFmtId="0" fontId="4" fillId="0" borderId="34" xfId="2" applyFont="1" applyBorder="1" applyAlignment="1" applyProtection="1">
      <alignment horizontal="left" vertical="center" wrapText="1"/>
    </xf>
    <xf numFmtId="0" fontId="4" fillId="0" borderId="15" xfId="0" applyFont="1" applyBorder="1" applyAlignment="1" applyProtection="1">
      <alignment horizontal="center" vertical="center"/>
    </xf>
    <xf numFmtId="0" fontId="4" fillId="0" borderId="20" xfId="2" applyFont="1" applyBorder="1" applyAlignment="1" applyProtection="1">
      <alignment horizontal="left" vertical="center" wrapText="1"/>
    </xf>
    <xf numFmtId="0" fontId="4" fillId="0" borderId="0" xfId="2" applyFont="1" applyAlignment="1" applyProtection="1">
      <alignment horizontal="left" vertical="center" wrapText="1"/>
    </xf>
    <xf numFmtId="0" fontId="4" fillId="0" borderId="35" xfId="2" applyFont="1" applyBorder="1" applyAlignment="1" applyProtection="1">
      <alignment horizontal="left" vertical="center" wrapText="1"/>
    </xf>
    <xf numFmtId="0" fontId="4" fillId="0" borderId="10" xfId="0" applyFont="1" applyBorder="1" applyAlignment="1" applyProtection="1">
      <alignment horizontal="center" vertical="center"/>
    </xf>
    <xf numFmtId="0" fontId="4" fillId="0" borderId="18" xfId="2" applyFont="1" applyBorder="1" applyAlignment="1" applyProtection="1">
      <alignment horizontal="left" vertical="center" wrapText="1"/>
    </xf>
    <xf numFmtId="0" fontId="4" fillId="0" borderId="19" xfId="2" applyFont="1" applyBorder="1" applyAlignment="1" applyProtection="1">
      <alignment horizontal="left" vertical="center" wrapText="1"/>
    </xf>
    <xf numFmtId="0" fontId="4" fillId="0" borderId="36" xfId="2" applyFont="1" applyBorder="1" applyAlignment="1" applyProtection="1">
      <alignment horizontal="left" vertical="center" wrapText="1"/>
    </xf>
    <xf numFmtId="0" fontId="4" fillId="0" borderId="27" xfId="0" applyFont="1" applyBorder="1" applyAlignment="1" applyProtection="1">
      <alignment horizontal="center" vertical="center" textRotation="255"/>
    </xf>
    <xf numFmtId="0" fontId="4" fillId="0" borderId="12" xfId="0" applyFont="1" applyBorder="1" applyAlignment="1" applyProtection="1">
      <alignment horizontal="center" vertical="center"/>
    </xf>
    <xf numFmtId="0" fontId="4" fillId="0" borderId="12" xfId="2" applyFont="1" applyBorder="1" applyAlignment="1" applyProtection="1">
      <alignment horizontal="left" vertical="center" wrapText="1"/>
    </xf>
    <xf numFmtId="0" fontId="4" fillId="0" borderId="12" xfId="0" applyFont="1" applyBorder="1" applyAlignment="1" applyProtection="1">
      <alignment horizontal="left" vertical="center" wrapText="1"/>
    </xf>
    <xf numFmtId="49" fontId="19" fillId="0" borderId="12" xfId="0" applyNumberFormat="1" applyFont="1" applyBorder="1" applyAlignment="1" applyProtection="1">
      <alignment horizontal="left" vertical="center" wrapText="1"/>
    </xf>
    <xf numFmtId="0" fontId="4" fillId="0" borderId="5" xfId="2" applyFont="1" applyBorder="1" applyProtection="1">
      <alignment vertical="center"/>
    </xf>
    <xf numFmtId="0" fontId="4" fillId="0" borderId="1" xfId="2" applyFont="1" applyBorder="1" applyAlignment="1" applyProtection="1">
      <alignment vertical="center" wrapText="1"/>
    </xf>
    <xf numFmtId="0" fontId="4" fillId="0" borderId="2" xfId="2" applyFont="1" applyBorder="1" applyProtection="1">
      <alignment vertical="center"/>
    </xf>
    <xf numFmtId="0" fontId="4" fillId="0" borderId="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0" fontId="4" fillId="0" borderId="8" xfId="2" applyNumberFormat="1" applyFont="1" applyBorder="1" applyAlignment="1" applyProtection="1">
      <alignment vertical="center"/>
    </xf>
    <xf numFmtId="0" fontId="4" fillId="0" borderId="0" xfId="2"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64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560"/>
  <sheetViews>
    <sheetView showGridLines="0" tabSelected="1" topLeftCell="B1" zoomScaleNormal="100" workbookViewId="0">
      <selection activeCell="B1" sqref="B1"/>
    </sheetView>
  </sheetViews>
  <sheetFormatPr defaultColWidth="9" defaultRowHeight="13.5" x14ac:dyDescent="0.15"/>
  <cols>
    <col min="1" max="1" width="9" style="166" hidden="1" customWidth="1"/>
    <col min="2" max="3" width="1.625" style="49" customWidth="1"/>
    <col min="4" max="4" width="5.625" style="49" customWidth="1"/>
    <col min="5" max="5" width="9.125" style="49" customWidth="1"/>
    <col min="6" max="6" width="5.625" style="49" customWidth="1"/>
    <col min="7" max="7" width="4.75" style="50" customWidth="1"/>
    <col min="8" max="8" width="5.625" style="50" customWidth="1"/>
    <col min="9" max="9" width="1.625" style="50" customWidth="1"/>
    <col min="10" max="10" width="10.625" style="49" customWidth="1"/>
    <col min="11" max="14" width="5.625" style="49" customWidth="1"/>
    <col min="15" max="15" width="6.625" style="49" customWidth="1"/>
    <col min="16" max="16" width="8.625" style="49" customWidth="1"/>
    <col min="17" max="19" width="5.625" style="49" customWidth="1"/>
    <col min="20" max="20" width="17.625" style="49" customWidth="1"/>
    <col min="21" max="25" width="6.625" style="49" customWidth="1"/>
    <col min="26" max="26" width="2.625" style="49" customWidth="1"/>
    <col min="27" max="27" width="3.625" style="49" customWidth="1"/>
    <col min="28" max="28" width="9" style="49" hidden="1" customWidth="1"/>
    <col min="29" max="16384" width="9" style="49"/>
  </cols>
  <sheetData>
    <row r="1" spans="1:27" ht="30" customHeight="1" x14ac:dyDescent="0.15">
      <c r="A1" s="200" t="s">
        <v>462</v>
      </c>
      <c r="B1" s="47"/>
      <c r="C1" s="48" t="s">
        <v>62</v>
      </c>
      <c r="D1" s="48"/>
      <c r="U1" s="51"/>
      <c r="V1" s="51"/>
      <c r="W1" s="199" t="s">
        <v>463</v>
      </c>
      <c r="X1" s="52"/>
      <c r="Y1" s="52"/>
      <c r="Z1" s="52"/>
      <c r="AA1" s="53"/>
    </row>
    <row r="2" spans="1:27" ht="15" hidden="1" customHeight="1" x14ac:dyDescent="0.15">
      <c r="A2" s="200" t="s">
        <v>4</v>
      </c>
      <c r="B2" s="47"/>
      <c r="C2" s="54"/>
      <c r="D2" s="54"/>
      <c r="E2" s="54"/>
      <c r="F2" s="54"/>
      <c r="G2" s="55"/>
      <c r="H2" s="55"/>
      <c r="AA2" s="53"/>
    </row>
    <row r="3" spans="1:27" ht="30" customHeight="1" x14ac:dyDescent="0.15">
      <c r="A3" s="201" t="s">
        <v>464</v>
      </c>
      <c r="B3" s="56"/>
      <c r="C3" s="49" t="s">
        <v>63</v>
      </c>
      <c r="AA3" s="53"/>
    </row>
    <row r="4" spans="1:27" ht="5.25" customHeight="1" x14ac:dyDescent="0.15">
      <c r="A4" s="56"/>
      <c r="B4" s="56"/>
      <c r="C4" s="57"/>
      <c r="D4" s="58"/>
      <c r="E4" s="58"/>
      <c r="F4" s="58"/>
      <c r="G4" s="59"/>
      <c r="H4" s="59"/>
      <c r="I4" s="59"/>
      <c r="J4" s="58"/>
      <c r="K4" s="58"/>
      <c r="L4" s="58"/>
      <c r="M4" s="58"/>
      <c r="N4" s="58"/>
      <c r="O4" s="58"/>
      <c r="P4" s="58"/>
      <c r="Q4" s="58"/>
      <c r="R4" s="58"/>
      <c r="S4" s="58"/>
      <c r="T4" s="58"/>
      <c r="U4" s="58"/>
      <c r="V4" s="58"/>
      <c r="W4" s="58"/>
      <c r="X4" s="58"/>
      <c r="Y4" s="58"/>
      <c r="Z4" s="60"/>
    </row>
    <row r="5" spans="1:27" ht="15" customHeight="1" x14ac:dyDescent="0.15">
      <c r="A5" s="56"/>
      <c r="B5" s="61"/>
      <c r="C5" s="62" t="s">
        <v>59</v>
      </c>
      <c r="D5" s="63"/>
      <c r="E5" s="63"/>
      <c r="F5" s="63"/>
      <c r="G5" s="64"/>
      <c r="H5" s="64"/>
      <c r="I5" s="64"/>
      <c r="J5" s="63"/>
      <c r="K5" s="63"/>
      <c r="L5" s="63"/>
      <c r="M5" s="63"/>
      <c r="N5" s="63"/>
      <c r="O5" s="63"/>
      <c r="P5" s="63"/>
      <c r="Q5" s="63"/>
      <c r="R5" s="63"/>
      <c r="S5" s="63"/>
      <c r="T5" s="63"/>
      <c r="U5" s="63"/>
      <c r="V5" s="63"/>
      <c r="W5" s="63"/>
      <c r="X5" s="63"/>
      <c r="Y5" s="63"/>
      <c r="Z5" s="65"/>
    </row>
    <row r="6" spans="1:27" ht="15" customHeight="1" x14ac:dyDescent="0.15">
      <c r="A6" s="56"/>
      <c r="B6" s="56"/>
      <c r="C6" s="62" t="s">
        <v>1</v>
      </c>
      <c r="D6" s="63"/>
      <c r="E6" s="63"/>
      <c r="F6" s="63"/>
      <c r="G6" s="64"/>
      <c r="H6" s="64"/>
      <c r="I6" s="64"/>
      <c r="J6" s="63"/>
      <c r="K6" s="63"/>
      <c r="L6" s="63"/>
      <c r="M6" s="63"/>
      <c r="N6" s="63"/>
      <c r="O6" s="63"/>
      <c r="P6" s="63"/>
      <c r="Q6" s="63"/>
      <c r="R6" s="63"/>
      <c r="S6" s="63"/>
      <c r="T6" s="63"/>
      <c r="U6" s="63"/>
      <c r="V6" s="63"/>
      <c r="W6" s="63"/>
      <c r="X6" s="63"/>
      <c r="Y6" s="63"/>
      <c r="Z6" s="65"/>
    </row>
    <row r="7" spans="1:27" ht="15" customHeight="1" x14ac:dyDescent="0.15">
      <c r="A7" s="56"/>
      <c r="B7" s="56"/>
      <c r="C7" s="62" t="s">
        <v>2</v>
      </c>
      <c r="D7" s="63"/>
      <c r="E7" s="63"/>
      <c r="F7" s="63"/>
      <c r="G7" s="64"/>
      <c r="H7" s="64"/>
      <c r="I7" s="64"/>
      <c r="J7" s="63"/>
      <c r="K7" s="63"/>
      <c r="L7" s="63"/>
      <c r="M7" s="63"/>
      <c r="N7" s="63"/>
      <c r="O7" s="63"/>
      <c r="P7" s="63"/>
      <c r="Q7" s="63"/>
      <c r="R7" s="63"/>
      <c r="S7" s="63"/>
      <c r="T7" s="63"/>
      <c r="U7" s="63"/>
      <c r="V7" s="63"/>
      <c r="W7" s="63"/>
      <c r="X7" s="63"/>
      <c r="Y7" s="63"/>
      <c r="Z7" s="65"/>
    </row>
    <row r="8" spans="1:27" ht="15" hidden="1" customHeight="1" x14ac:dyDescent="0.15">
      <c r="A8" s="56"/>
      <c r="B8" s="56"/>
      <c r="C8" s="62"/>
      <c r="D8" s="63"/>
      <c r="E8" s="63"/>
      <c r="F8" s="63"/>
      <c r="G8" s="64"/>
      <c r="H8" s="64"/>
      <c r="I8" s="64"/>
      <c r="J8" s="63"/>
      <c r="K8" s="63"/>
      <c r="L8" s="63"/>
      <c r="M8" s="63"/>
      <c r="N8" s="63"/>
      <c r="O8" s="63"/>
      <c r="P8" s="63"/>
      <c r="Q8" s="63"/>
      <c r="R8" s="63"/>
      <c r="S8" s="63"/>
      <c r="T8" s="63"/>
      <c r="U8" s="63"/>
      <c r="V8" s="63"/>
      <c r="W8" s="63"/>
      <c r="X8" s="63"/>
      <c r="Y8" s="63"/>
      <c r="Z8" s="65"/>
    </row>
    <row r="9" spans="1:27" ht="5.25" customHeight="1" x14ac:dyDescent="0.15">
      <c r="A9" s="56"/>
      <c r="B9" s="56"/>
      <c r="C9" s="66"/>
      <c r="D9" s="67"/>
      <c r="E9" s="67"/>
      <c r="F9" s="67"/>
      <c r="G9" s="68"/>
      <c r="H9" s="68"/>
      <c r="I9" s="68"/>
      <c r="J9" s="67"/>
      <c r="K9" s="67"/>
      <c r="L9" s="67"/>
      <c r="M9" s="67"/>
      <c r="N9" s="67"/>
      <c r="O9" s="67"/>
      <c r="P9" s="67"/>
      <c r="Q9" s="67"/>
      <c r="R9" s="67"/>
      <c r="S9" s="67"/>
      <c r="T9" s="67"/>
      <c r="U9" s="67"/>
      <c r="V9" s="67"/>
      <c r="W9" s="67"/>
      <c r="X9" s="67"/>
      <c r="Y9" s="67"/>
      <c r="Z9" s="69"/>
    </row>
    <row r="10" spans="1:27" ht="30" customHeight="1" x14ac:dyDescent="0.15">
      <c r="A10" s="56"/>
      <c r="B10" s="56"/>
    </row>
    <row r="11" spans="1:27" ht="15.75" hidden="1" customHeight="1" x14ac:dyDescent="0.15">
      <c r="A11" s="70"/>
      <c r="B11" s="56"/>
    </row>
    <row r="12" spans="1:27" ht="15.75" hidden="1" customHeight="1" x14ac:dyDescent="0.15">
      <c r="A12" s="70"/>
      <c r="B12" s="56"/>
    </row>
    <row r="13" spans="1:27" ht="20.100000000000001" customHeight="1" x14ac:dyDescent="0.15">
      <c r="A13" s="56"/>
      <c r="B13" s="56"/>
      <c r="C13" s="71" t="s">
        <v>10</v>
      </c>
      <c r="D13" s="72"/>
      <c r="E13" s="72"/>
      <c r="F13" s="72"/>
      <c r="G13" s="72"/>
      <c r="H13" s="73"/>
    </row>
    <row r="14" spans="1:27" ht="15" customHeight="1" x14ac:dyDescent="0.15">
      <c r="A14" s="56"/>
      <c r="B14" s="56"/>
      <c r="C14" s="74"/>
      <c r="D14" s="75"/>
      <c r="E14" s="75"/>
      <c r="F14" s="75"/>
      <c r="G14" s="76"/>
      <c r="H14" s="76"/>
      <c r="I14" s="77"/>
      <c r="J14" s="78"/>
      <c r="K14" s="78"/>
      <c r="L14" s="78"/>
      <c r="M14" s="78"/>
      <c r="N14" s="78"/>
      <c r="O14" s="78"/>
      <c r="P14" s="78"/>
      <c r="Q14" s="78"/>
      <c r="R14" s="78"/>
      <c r="S14" s="78"/>
      <c r="T14" s="78"/>
      <c r="U14" s="78"/>
      <c r="V14" s="78"/>
      <c r="W14" s="78"/>
      <c r="X14" s="78"/>
      <c r="Y14" s="78"/>
      <c r="Z14" s="79"/>
    </row>
    <row r="15" spans="1:27" ht="15.75" hidden="1" customHeight="1" x14ac:dyDescent="0.15">
      <c r="A15" s="56"/>
      <c r="B15" s="56"/>
      <c r="C15" s="80"/>
      <c r="D15" s="81"/>
      <c r="E15" s="82"/>
      <c r="F15" s="82"/>
      <c r="G15" s="82"/>
      <c r="H15" s="82"/>
      <c r="I15" s="83"/>
      <c r="J15" s="84"/>
      <c r="K15" s="84"/>
      <c r="L15" s="84"/>
      <c r="M15" s="84"/>
      <c r="N15" s="84"/>
      <c r="O15" s="84"/>
      <c r="P15" s="84"/>
      <c r="Q15" s="84"/>
      <c r="R15" s="84"/>
      <c r="S15" s="84"/>
      <c r="T15" s="84"/>
      <c r="U15" s="84"/>
      <c r="V15" s="84"/>
      <c r="W15" s="84"/>
      <c r="X15" s="84"/>
      <c r="Y15" s="84"/>
      <c r="Z15" s="85"/>
    </row>
    <row r="16" spans="1:27" ht="15.75" hidden="1" customHeight="1" x14ac:dyDescent="0.15">
      <c r="A16" s="56"/>
      <c r="B16" s="56"/>
      <c r="C16" s="80"/>
      <c r="D16" s="81"/>
      <c r="E16" s="86"/>
      <c r="F16" s="86"/>
      <c r="G16" s="87"/>
      <c r="H16" s="87"/>
      <c r="I16" s="83"/>
      <c r="J16" s="88"/>
      <c r="K16" s="88"/>
      <c r="L16" s="88"/>
      <c r="M16" s="88"/>
      <c r="N16" s="88"/>
      <c r="O16" s="88"/>
      <c r="P16" s="88"/>
      <c r="Q16" s="88"/>
      <c r="R16" s="88"/>
      <c r="S16" s="88"/>
      <c r="T16" s="88"/>
      <c r="U16" s="88"/>
      <c r="V16" s="88"/>
      <c r="W16" s="88"/>
      <c r="X16" s="88"/>
      <c r="Y16" s="88"/>
      <c r="Z16" s="85"/>
    </row>
    <row r="17" spans="1:26" ht="15.75" hidden="1" customHeight="1" x14ac:dyDescent="0.15">
      <c r="A17" s="56"/>
      <c r="B17" s="56"/>
      <c r="C17" s="80"/>
      <c r="D17" s="81"/>
      <c r="E17" s="86"/>
      <c r="F17" s="86"/>
      <c r="G17" s="87"/>
      <c r="H17" s="87"/>
      <c r="I17" s="83"/>
      <c r="J17" s="88"/>
      <c r="K17" s="88"/>
      <c r="L17" s="88"/>
      <c r="M17" s="88"/>
      <c r="N17" s="88"/>
      <c r="O17" s="88"/>
      <c r="P17" s="88"/>
      <c r="Q17" s="88"/>
      <c r="R17" s="88"/>
      <c r="S17" s="88"/>
      <c r="T17" s="88"/>
      <c r="U17" s="88"/>
      <c r="V17" s="88"/>
      <c r="W17" s="88"/>
      <c r="X17" s="88"/>
      <c r="Y17" s="88"/>
      <c r="Z17" s="85"/>
    </row>
    <row r="18" spans="1:26" ht="15.75" hidden="1" customHeight="1" x14ac:dyDescent="0.15">
      <c r="A18" s="56"/>
      <c r="B18" s="56"/>
      <c r="C18" s="80"/>
      <c r="D18" s="81"/>
      <c r="E18" s="86"/>
      <c r="F18" s="86"/>
      <c r="G18" s="87"/>
      <c r="H18" s="87"/>
      <c r="I18" s="83"/>
      <c r="J18" s="88"/>
      <c r="K18" s="88"/>
      <c r="L18" s="88"/>
      <c r="M18" s="88"/>
      <c r="N18" s="88"/>
      <c r="O18" s="88"/>
      <c r="P18" s="88"/>
      <c r="Q18" s="88"/>
      <c r="R18" s="88"/>
      <c r="S18" s="88"/>
      <c r="T18" s="88"/>
      <c r="U18" s="88"/>
      <c r="V18" s="88"/>
      <c r="W18" s="88"/>
      <c r="X18" s="88"/>
      <c r="Y18" s="88"/>
      <c r="Z18" s="85"/>
    </row>
    <row r="19" spans="1:26" ht="15.75" hidden="1" customHeight="1" x14ac:dyDescent="0.15">
      <c r="A19" s="56"/>
      <c r="B19" s="56"/>
      <c r="C19" s="80"/>
      <c r="D19" s="81"/>
      <c r="E19" s="86"/>
      <c r="F19" s="86"/>
      <c r="G19" s="87"/>
      <c r="H19" s="87"/>
      <c r="I19" s="83"/>
      <c r="J19" s="88"/>
      <c r="K19" s="88"/>
      <c r="L19" s="88"/>
      <c r="M19" s="88"/>
      <c r="N19" s="88"/>
      <c r="O19" s="88"/>
      <c r="P19" s="88"/>
      <c r="Q19" s="88"/>
      <c r="R19" s="88"/>
      <c r="S19" s="88"/>
      <c r="T19" s="88"/>
      <c r="U19" s="88"/>
      <c r="V19" s="88"/>
      <c r="W19" s="88"/>
      <c r="X19" s="88"/>
      <c r="Y19" s="88"/>
      <c r="Z19" s="85"/>
    </row>
    <row r="20" spans="1:26" ht="20.100000000000001" customHeight="1" x14ac:dyDescent="0.15">
      <c r="A20" s="56">
        <f>IFERROR(IF(TRIM($I20)="",1001,0),3)</f>
        <v>1001</v>
      </c>
      <c r="B20" s="56"/>
      <c r="C20" s="80"/>
      <c r="D20" s="81">
        <v>1</v>
      </c>
      <c r="E20" s="49" t="s">
        <v>11</v>
      </c>
      <c r="I20" s="44"/>
      <c r="J20" s="45"/>
      <c r="K20" s="45"/>
      <c r="L20" s="45"/>
      <c r="M20" s="45"/>
      <c r="N20" s="86"/>
      <c r="O20" s="86"/>
      <c r="P20" s="86"/>
      <c r="Q20" s="86"/>
      <c r="R20" s="86"/>
      <c r="S20" s="86"/>
      <c r="T20" s="86"/>
      <c r="U20" s="86"/>
      <c r="V20" s="86"/>
      <c r="W20" s="86"/>
      <c r="X20" s="86"/>
      <c r="Y20" s="86"/>
      <c r="Z20" s="85"/>
    </row>
    <row r="21" spans="1:26" ht="20.100000000000001" customHeight="1" x14ac:dyDescent="0.15">
      <c r="A21" s="56"/>
      <c r="B21" s="56"/>
      <c r="C21" s="80"/>
      <c r="D21" s="81"/>
      <c r="E21" s="86"/>
      <c r="F21" s="86"/>
      <c r="G21" s="87"/>
      <c r="H21" s="87"/>
      <c r="I21" s="83"/>
      <c r="J21" s="89" t="s">
        <v>57</v>
      </c>
      <c r="K21" s="88"/>
      <c r="L21" s="88"/>
      <c r="M21" s="88"/>
      <c r="N21" s="88"/>
      <c r="O21" s="88"/>
      <c r="P21" s="88"/>
      <c r="Q21" s="88"/>
      <c r="R21" s="88"/>
      <c r="S21" s="88"/>
      <c r="T21" s="88"/>
      <c r="U21" s="88"/>
      <c r="V21" s="88"/>
      <c r="W21" s="88"/>
      <c r="X21" s="88"/>
      <c r="Y21" s="88"/>
      <c r="Z21" s="85"/>
    </row>
    <row r="22" spans="1:26" ht="20.100000000000001" customHeight="1" x14ac:dyDescent="0.15">
      <c r="A22" s="56">
        <f>IFERROR(IF(AND(TRIM($I22)&lt;&gt;"", OR(ISERROR(FIND("@"&amp;LEFT($I22,3)&amp;"@", 都道府県3))=FALSE, ISERROR(FIND("@"&amp;LEFT($I22,4)&amp;"@",都道府県4))=FALSE))=FALSE,1001,0),3)</f>
        <v>1001</v>
      </c>
      <c r="B22" s="56"/>
      <c r="C22" s="80"/>
      <c r="D22" s="81">
        <v>2</v>
      </c>
      <c r="E22" s="49" t="s">
        <v>12</v>
      </c>
      <c r="I22" s="33"/>
      <c r="J22" s="33"/>
      <c r="K22" s="33"/>
      <c r="L22" s="33"/>
      <c r="M22" s="33"/>
      <c r="N22" s="33"/>
      <c r="O22" s="33"/>
      <c r="P22" s="33"/>
      <c r="Q22" s="34"/>
      <c r="R22" s="33"/>
      <c r="S22" s="33"/>
      <c r="T22" s="33"/>
      <c r="U22" s="33"/>
      <c r="V22" s="33"/>
      <c r="W22" s="33"/>
      <c r="X22" s="33"/>
      <c r="Y22" s="33"/>
      <c r="Z22" s="85"/>
    </row>
    <row r="23" spans="1:26" ht="20.100000000000001" customHeight="1" x14ac:dyDescent="0.15">
      <c r="A23" s="56"/>
      <c r="B23" s="56"/>
      <c r="C23" s="80"/>
      <c r="D23" s="81"/>
      <c r="E23" s="86"/>
      <c r="F23" s="86"/>
      <c r="G23" s="87"/>
      <c r="H23" s="87"/>
      <c r="I23" s="83"/>
      <c r="J23" s="89" t="s">
        <v>13</v>
      </c>
      <c r="K23" s="88"/>
      <c r="L23" s="88"/>
      <c r="M23" s="88"/>
      <c r="N23" s="88"/>
      <c r="O23" s="88"/>
      <c r="P23" s="88"/>
      <c r="Q23" s="88"/>
      <c r="R23" s="88"/>
      <c r="S23" s="88"/>
      <c r="T23" s="88"/>
      <c r="U23" s="88"/>
      <c r="V23" s="88"/>
      <c r="W23" s="88"/>
      <c r="X23" s="88"/>
      <c r="Y23" s="88"/>
      <c r="Z23" s="85"/>
    </row>
    <row r="24" spans="1:26" ht="20.100000000000001" customHeight="1" x14ac:dyDescent="0.15">
      <c r="A24" s="56">
        <f>IFERROR(IF(TRIM($I24)="",1001,0),3)</f>
        <v>1001</v>
      </c>
      <c r="B24" s="56"/>
      <c r="C24" s="80"/>
      <c r="D24" s="81">
        <v>3</v>
      </c>
      <c r="E24" s="49" t="s">
        <v>14</v>
      </c>
      <c r="I24" s="35"/>
      <c r="J24" s="35"/>
      <c r="K24" s="35"/>
      <c r="L24" s="35"/>
      <c r="M24" s="35"/>
      <c r="N24" s="35"/>
      <c r="O24" s="35"/>
      <c r="P24" s="35"/>
      <c r="Q24" s="39"/>
      <c r="R24" s="35"/>
      <c r="S24" s="35"/>
      <c r="T24" s="35"/>
      <c r="U24" s="35"/>
      <c r="V24" s="35"/>
      <c r="W24" s="35"/>
      <c r="X24" s="35"/>
      <c r="Y24" s="35"/>
      <c r="Z24" s="85"/>
    </row>
    <row r="25" spans="1:26" ht="20.100000000000001" customHeight="1" x14ac:dyDescent="0.15">
      <c r="A25" s="56"/>
      <c r="B25" s="56"/>
      <c r="C25" s="90"/>
      <c r="D25" s="86"/>
      <c r="E25" s="86"/>
      <c r="F25" s="86"/>
      <c r="G25" s="87"/>
      <c r="H25" s="87"/>
      <c r="I25" s="83"/>
      <c r="J25" s="89" t="s">
        <v>53</v>
      </c>
      <c r="K25" s="88"/>
      <c r="L25" s="88"/>
      <c r="M25" s="88"/>
      <c r="N25" s="88"/>
      <c r="O25" s="88"/>
      <c r="P25" s="88"/>
      <c r="Q25" s="88"/>
      <c r="R25" s="88"/>
      <c r="S25" s="88"/>
      <c r="T25" s="88"/>
      <c r="U25" s="88"/>
      <c r="V25" s="88"/>
      <c r="W25" s="88"/>
      <c r="X25" s="88"/>
      <c r="Y25" s="88"/>
      <c r="Z25" s="85"/>
    </row>
    <row r="26" spans="1:26" ht="20.100000000000001" customHeight="1" x14ac:dyDescent="0.15">
      <c r="A26" s="56">
        <f>IFERROR(IF(TRIM($I26)="",1001,0),3)</f>
        <v>1001</v>
      </c>
      <c r="B26" s="56"/>
      <c r="C26" s="80"/>
      <c r="D26" s="81">
        <v>4</v>
      </c>
      <c r="E26" s="49" t="s">
        <v>15</v>
      </c>
      <c r="I26" s="35"/>
      <c r="J26" s="35"/>
      <c r="K26" s="35"/>
      <c r="L26" s="35"/>
      <c r="M26" s="35"/>
      <c r="N26" s="35"/>
      <c r="O26" s="35"/>
      <c r="P26" s="35"/>
      <c r="Q26" s="39"/>
      <c r="R26" s="35"/>
      <c r="S26" s="35"/>
      <c r="T26" s="35"/>
      <c r="U26" s="35"/>
      <c r="V26" s="35"/>
      <c r="W26" s="35"/>
      <c r="X26" s="35"/>
      <c r="Y26" s="35"/>
      <c r="Z26" s="85"/>
    </row>
    <row r="27" spans="1:26" ht="20.100000000000001" customHeight="1" x14ac:dyDescent="0.15">
      <c r="A27" s="56"/>
      <c r="B27" s="56"/>
      <c r="C27" s="90"/>
      <c r="D27" s="86"/>
      <c r="E27" s="86"/>
      <c r="F27" s="86"/>
      <c r="G27" s="87"/>
      <c r="H27" s="87"/>
      <c r="I27" s="83"/>
      <c r="J27" s="89" t="s">
        <v>54</v>
      </c>
      <c r="K27" s="88"/>
      <c r="L27" s="88"/>
      <c r="M27" s="88"/>
      <c r="N27" s="88"/>
      <c r="O27" s="88"/>
      <c r="P27" s="88"/>
      <c r="Q27" s="91"/>
      <c r="R27" s="88"/>
      <c r="S27" s="88"/>
      <c r="T27" s="88"/>
      <c r="U27" s="88"/>
      <c r="V27" s="88"/>
      <c r="W27" s="88"/>
      <c r="X27" s="88"/>
      <c r="Y27" s="88"/>
      <c r="Z27" s="92"/>
    </row>
    <row r="28" spans="1:26" ht="20.100000000000001" customHeight="1" x14ac:dyDescent="0.15">
      <c r="A28" s="56">
        <f>IFERROR(IF(TRIM($I28)="",1001,0),3)</f>
        <v>1001</v>
      </c>
      <c r="B28" s="56"/>
      <c r="C28" s="80"/>
      <c r="D28" s="81">
        <v>5</v>
      </c>
      <c r="E28" s="49" t="s">
        <v>16</v>
      </c>
      <c r="I28" s="35"/>
      <c r="J28" s="35"/>
      <c r="K28" s="35"/>
      <c r="L28" s="35"/>
      <c r="M28" s="35"/>
      <c r="N28" s="35"/>
      <c r="O28" s="35"/>
      <c r="P28" s="35"/>
      <c r="Q28" s="35"/>
      <c r="R28" s="35"/>
      <c r="S28" s="35"/>
      <c r="T28" s="35"/>
      <c r="U28" s="35"/>
      <c r="V28" s="35"/>
      <c r="W28" s="35"/>
      <c r="X28" s="35"/>
      <c r="Y28" s="35"/>
      <c r="Z28" s="85"/>
    </row>
    <row r="29" spans="1:26" ht="20.100000000000001" customHeight="1" x14ac:dyDescent="0.15">
      <c r="A29" s="56"/>
      <c r="B29" s="56"/>
      <c r="C29" s="90"/>
      <c r="D29" s="86"/>
      <c r="E29" s="86"/>
      <c r="F29" s="86"/>
      <c r="G29" s="87"/>
      <c r="H29" s="87"/>
      <c r="I29" s="83"/>
      <c r="J29" s="89" t="s">
        <v>17</v>
      </c>
      <c r="K29" s="88"/>
      <c r="L29" s="88"/>
      <c r="M29" s="88"/>
      <c r="N29" s="88"/>
      <c r="O29" s="88"/>
      <c r="P29" s="88"/>
      <c r="Q29" s="88"/>
      <c r="R29" s="88"/>
      <c r="S29" s="88"/>
      <c r="T29" s="88"/>
      <c r="U29" s="88"/>
      <c r="V29" s="88"/>
      <c r="W29" s="88"/>
      <c r="X29" s="88"/>
      <c r="Y29" s="88"/>
      <c r="Z29" s="92"/>
    </row>
    <row r="30" spans="1:26" ht="20.100000000000001" customHeight="1" x14ac:dyDescent="0.15">
      <c r="A30" s="56">
        <f>IFERROR(IF(OR(TRIM($I30)="", NOT(OR(IFERROR(SEARCH(" ",$I30),0)&gt;0, IFERROR(SEARCH("　",$I30),0)&gt;0))),1001,0),3)</f>
        <v>1001</v>
      </c>
      <c r="B30" s="56"/>
      <c r="C30" s="80"/>
      <c r="D30" s="81">
        <v>6</v>
      </c>
      <c r="E30" s="49" t="s">
        <v>18</v>
      </c>
      <c r="I30" s="35"/>
      <c r="J30" s="35"/>
      <c r="K30" s="35"/>
      <c r="L30" s="35"/>
      <c r="M30" s="35"/>
      <c r="N30" s="35"/>
      <c r="O30" s="35"/>
      <c r="P30" s="35"/>
      <c r="Q30" s="35"/>
      <c r="R30" s="35"/>
      <c r="S30" s="35"/>
      <c r="T30" s="35"/>
      <c r="U30" s="35"/>
      <c r="V30" s="35"/>
      <c r="W30" s="35"/>
      <c r="X30" s="35"/>
      <c r="Y30" s="35"/>
      <c r="Z30" s="85"/>
    </row>
    <row r="31" spans="1:26" ht="20.100000000000001" customHeight="1" x14ac:dyDescent="0.15">
      <c r="A31" s="56"/>
      <c r="B31" s="56"/>
      <c r="C31" s="90"/>
      <c r="D31" s="86"/>
      <c r="E31" s="86"/>
      <c r="F31" s="86"/>
      <c r="G31" s="87"/>
      <c r="H31" s="87"/>
      <c r="I31" s="93"/>
      <c r="J31" s="89" t="s">
        <v>19</v>
      </c>
      <c r="K31" s="89"/>
      <c r="L31" s="89"/>
      <c r="M31" s="89"/>
      <c r="N31" s="89"/>
      <c r="O31" s="89"/>
      <c r="P31" s="89"/>
      <c r="Q31" s="89"/>
      <c r="R31" s="89"/>
      <c r="S31" s="89"/>
      <c r="T31" s="89"/>
      <c r="U31" s="89"/>
      <c r="V31" s="89"/>
      <c r="W31" s="89"/>
      <c r="X31" s="89"/>
      <c r="Y31" s="89"/>
      <c r="Z31" s="92"/>
    </row>
    <row r="32" spans="1:26" ht="20.100000000000001" customHeight="1" x14ac:dyDescent="0.15">
      <c r="A32" s="56">
        <f>IFERROR(IF(OR(TRIM($I32)="", NOT(OR(IFERROR(SEARCH(" ",$I32),0)&gt;0, IFERROR(SEARCH("　",$I32),0)&gt;0))),1001,0),3)</f>
        <v>1001</v>
      </c>
      <c r="B32" s="56"/>
      <c r="C32" s="80"/>
      <c r="D32" s="81">
        <v>7</v>
      </c>
      <c r="E32" s="49" t="s">
        <v>20</v>
      </c>
      <c r="I32" s="35"/>
      <c r="J32" s="35"/>
      <c r="K32" s="35"/>
      <c r="L32" s="35"/>
      <c r="M32" s="35"/>
      <c r="N32" s="35"/>
      <c r="O32" s="35"/>
      <c r="P32" s="35"/>
      <c r="Q32" s="35"/>
      <c r="R32" s="35"/>
      <c r="S32" s="35"/>
      <c r="T32" s="35"/>
      <c r="U32" s="35"/>
      <c r="V32" s="35"/>
      <c r="W32" s="35"/>
      <c r="X32" s="35"/>
      <c r="Y32" s="35"/>
      <c r="Z32" s="85"/>
    </row>
    <row r="33" spans="1:27" ht="20.100000000000001" customHeight="1" x14ac:dyDescent="0.15">
      <c r="A33" s="56"/>
      <c r="B33" s="56"/>
      <c r="C33" s="90"/>
      <c r="D33" s="86"/>
      <c r="E33" s="86"/>
      <c r="F33" s="86"/>
      <c r="G33" s="87"/>
      <c r="H33" s="87"/>
      <c r="I33" s="93"/>
      <c r="J33" s="89" t="s">
        <v>21</v>
      </c>
      <c r="K33" s="89"/>
      <c r="L33" s="89"/>
      <c r="M33" s="89"/>
      <c r="N33" s="89"/>
      <c r="O33" s="89"/>
      <c r="P33" s="89"/>
      <c r="Q33" s="89"/>
      <c r="R33" s="89"/>
      <c r="S33" s="89"/>
      <c r="T33" s="89"/>
      <c r="U33" s="89"/>
      <c r="V33" s="89"/>
      <c r="W33" s="89"/>
      <c r="X33" s="89"/>
      <c r="Y33" s="89"/>
      <c r="Z33" s="85"/>
    </row>
    <row r="34" spans="1:27" ht="20.100000000000001" customHeight="1" x14ac:dyDescent="0.15">
      <c r="A34" s="56">
        <f>IFERROR(IF(NOT(AND(TRIM($I34)&lt;&gt;"",ISNUMBER(VALUE(SUBSTITUTE($I34,"-",""))), IFERROR(SEARCH("-",$I34),0)&gt;0)),1001,0),3)</f>
        <v>1001</v>
      </c>
      <c r="B34" s="56"/>
      <c r="C34" s="80"/>
      <c r="D34" s="81">
        <v>8</v>
      </c>
      <c r="E34" s="49" t="s">
        <v>22</v>
      </c>
      <c r="I34" s="35"/>
      <c r="J34" s="35"/>
      <c r="K34" s="35"/>
      <c r="L34" s="35"/>
      <c r="M34" s="35"/>
      <c r="O34" s="94" t="s">
        <v>23</v>
      </c>
      <c r="P34" s="1"/>
      <c r="Q34" s="49" t="s">
        <v>24</v>
      </c>
      <c r="Y34" s="88"/>
      <c r="Z34" s="85"/>
    </row>
    <row r="35" spans="1:27" ht="20.100000000000001" customHeight="1" x14ac:dyDescent="0.15">
      <c r="A35" s="56"/>
      <c r="B35" s="56"/>
      <c r="C35" s="90"/>
      <c r="D35" s="86"/>
      <c r="E35" s="86"/>
      <c r="F35" s="86"/>
      <c r="G35" s="87"/>
      <c r="H35" s="87"/>
      <c r="I35" s="83"/>
      <c r="J35" s="89" t="s">
        <v>25</v>
      </c>
      <c r="K35" s="88"/>
      <c r="L35" s="88"/>
      <c r="M35" s="88"/>
      <c r="N35" s="88"/>
      <c r="O35" s="88"/>
      <c r="P35" s="88"/>
      <c r="Q35" s="88"/>
      <c r="R35" s="88"/>
      <c r="S35" s="88"/>
      <c r="T35" s="88"/>
      <c r="U35" s="88"/>
      <c r="V35" s="88"/>
      <c r="W35" s="88"/>
      <c r="X35" s="88"/>
      <c r="Y35" s="88"/>
      <c r="Z35" s="85"/>
    </row>
    <row r="36" spans="1:27" ht="20.100000000000001" customHeight="1" x14ac:dyDescent="0.15">
      <c r="A36" s="56">
        <f>IFERROR(IF(AND(TRIM($I36)&lt;&gt;"", NOT(AND(ISNUMBER(VALUE(SUBSTITUTE($I36,"-",""))), IFERROR(SEARCH("-",$I36),0)&gt;0))),1001,0),3)</f>
        <v>0</v>
      </c>
      <c r="B36" s="56"/>
      <c r="C36" s="80"/>
      <c r="D36" s="81">
        <v>9</v>
      </c>
      <c r="E36" s="49" t="s">
        <v>26</v>
      </c>
      <c r="I36" s="35"/>
      <c r="J36" s="35"/>
      <c r="K36" s="35"/>
      <c r="L36" s="35"/>
      <c r="M36" s="35"/>
      <c r="N36" s="88"/>
      <c r="O36" s="88"/>
      <c r="P36" s="88"/>
      <c r="Q36" s="88"/>
      <c r="R36" s="88"/>
      <c r="S36" s="88"/>
      <c r="T36" s="88"/>
      <c r="U36" s="88"/>
      <c r="V36" s="88"/>
      <c r="W36" s="88"/>
      <c r="X36" s="88"/>
      <c r="Y36" s="88"/>
      <c r="Z36" s="85"/>
    </row>
    <row r="37" spans="1:27" ht="20.100000000000001" customHeight="1" x14ac:dyDescent="0.15">
      <c r="A37" s="56"/>
      <c r="B37" s="56"/>
      <c r="C37" s="90"/>
      <c r="D37" s="86"/>
      <c r="E37" s="86"/>
      <c r="F37" s="86"/>
      <c r="G37" s="87"/>
      <c r="H37" s="87"/>
      <c r="I37" s="83"/>
      <c r="J37" s="89" t="s">
        <v>25</v>
      </c>
      <c r="K37" s="88"/>
      <c r="L37" s="88"/>
      <c r="M37" s="88"/>
      <c r="N37" s="88"/>
      <c r="O37" s="88"/>
      <c r="P37" s="88"/>
      <c r="Q37" s="88"/>
      <c r="R37" s="88"/>
      <c r="S37" s="88"/>
      <c r="T37" s="88"/>
      <c r="U37" s="88"/>
      <c r="V37" s="88"/>
      <c r="W37" s="88"/>
      <c r="X37" s="88"/>
      <c r="Y37" s="88"/>
      <c r="Z37" s="85"/>
    </row>
    <row r="38" spans="1:27" ht="20.100000000000001" customHeight="1" x14ac:dyDescent="0.15">
      <c r="A38" s="56">
        <f>IFERROR(IF(AND(TRIM($I38)&lt;&gt;"", NOT(IFERROR(SEARCH("@",$I38),0)&gt;0)),1001,0),3)</f>
        <v>0</v>
      </c>
      <c r="B38" s="56"/>
      <c r="C38" s="90"/>
      <c r="D38" s="81">
        <v>10</v>
      </c>
      <c r="E38" s="49" t="s">
        <v>27</v>
      </c>
      <c r="I38" s="35"/>
      <c r="J38" s="35"/>
      <c r="K38" s="35"/>
      <c r="L38" s="35"/>
      <c r="M38" s="35"/>
      <c r="N38" s="35"/>
      <c r="O38" s="35"/>
      <c r="P38" s="35"/>
      <c r="Q38" s="40"/>
      <c r="R38" s="35"/>
      <c r="S38" s="35"/>
      <c r="T38" s="35"/>
      <c r="U38" s="35"/>
      <c r="V38" s="35"/>
      <c r="W38" s="35"/>
      <c r="X38" s="35"/>
      <c r="Y38" s="35"/>
      <c r="Z38" s="85"/>
    </row>
    <row r="39" spans="1:27" ht="20.100000000000001" customHeight="1" x14ac:dyDescent="0.15">
      <c r="A39" s="56"/>
      <c r="B39" s="56"/>
      <c r="C39" s="90"/>
      <c r="D39" s="81"/>
      <c r="I39" s="83"/>
      <c r="J39" s="95" t="s">
        <v>55</v>
      </c>
      <c r="K39" s="96"/>
      <c r="L39" s="89"/>
      <c r="M39" s="89"/>
      <c r="N39" s="89"/>
      <c r="O39" s="89"/>
      <c r="P39" s="89"/>
      <c r="Q39" s="97"/>
      <c r="R39" s="89"/>
      <c r="S39" s="89"/>
      <c r="T39" s="89"/>
      <c r="U39" s="89"/>
      <c r="V39" s="89"/>
      <c r="W39" s="89"/>
      <c r="X39" s="89"/>
      <c r="Y39" s="89"/>
      <c r="Z39" s="86"/>
      <c r="AA39" s="98"/>
    </row>
    <row r="40" spans="1:27" ht="20.100000000000001" customHeight="1" x14ac:dyDescent="0.15">
      <c r="A40" s="56">
        <f>IFERROR(IF(AND($I40&lt;&gt;"一致する", $I40&lt;&gt;"一致しない"),1001,0),3)</f>
        <v>0</v>
      </c>
      <c r="B40" s="56"/>
      <c r="C40" s="80"/>
      <c r="D40" s="81">
        <v>11</v>
      </c>
      <c r="E40" s="49" t="s">
        <v>28</v>
      </c>
      <c r="I40" s="35" t="s">
        <v>29</v>
      </c>
      <c r="J40" s="35"/>
      <c r="K40" s="35"/>
      <c r="L40" s="35"/>
      <c r="M40" s="35"/>
      <c r="N40" s="86"/>
      <c r="O40" s="86"/>
      <c r="P40" s="86"/>
      <c r="Q40" s="86"/>
      <c r="R40" s="86"/>
      <c r="S40" s="86"/>
      <c r="T40" s="86"/>
      <c r="U40" s="86"/>
      <c r="V40" s="86"/>
      <c r="W40" s="86"/>
      <c r="X40" s="86"/>
      <c r="Y40" s="86"/>
      <c r="Z40" s="85"/>
      <c r="AA40" s="86"/>
    </row>
    <row r="41" spans="1:27" ht="20.100000000000001" customHeight="1" x14ac:dyDescent="0.15">
      <c r="A41" s="56"/>
      <c r="B41" s="56"/>
      <c r="C41" s="90"/>
      <c r="D41" s="86"/>
      <c r="E41" s="86"/>
      <c r="F41" s="86"/>
      <c r="G41" s="87"/>
      <c r="H41" s="87"/>
      <c r="I41" s="93"/>
      <c r="J41" s="99" t="s">
        <v>49</v>
      </c>
      <c r="K41" s="89"/>
      <c r="L41" s="89"/>
      <c r="M41" s="89"/>
      <c r="N41" s="89"/>
      <c r="O41" s="89"/>
      <c r="P41" s="89"/>
      <c r="Q41" s="89"/>
      <c r="R41" s="89"/>
      <c r="S41" s="89"/>
      <c r="T41" s="89"/>
      <c r="U41" s="89"/>
      <c r="V41" s="89"/>
      <c r="W41" s="89"/>
      <c r="X41" s="89"/>
      <c r="Y41" s="89"/>
      <c r="Z41" s="100"/>
      <c r="AA41" s="86"/>
    </row>
    <row r="42" spans="1:27" ht="20.100000000000001" customHeight="1" x14ac:dyDescent="0.15">
      <c r="A42" s="56"/>
      <c r="B42" s="56"/>
      <c r="C42" s="101"/>
      <c r="D42" s="102"/>
      <c r="E42" s="102"/>
      <c r="F42" s="102"/>
      <c r="G42" s="103"/>
      <c r="H42" s="103"/>
      <c r="I42" s="104"/>
      <c r="J42" s="105"/>
      <c r="K42" s="106"/>
      <c r="L42" s="105"/>
      <c r="M42" s="105"/>
      <c r="N42" s="105"/>
      <c r="O42" s="105"/>
      <c r="P42" s="105"/>
      <c r="Q42" s="105"/>
      <c r="R42" s="105"/>
      <c r="S42" s="105"/>
      <c r="T42" s="105"/>
      <c r="U42" s="105"/>
      <c r="V42" s="105"/>
      <c r="W42" s="105"/>
      <c r="X42" s="105"/>
      <c r="Y42" s="105"/>
      <c r="Z42" s="107"/>
    </row>
    <row r="43" spans="1:27" ht="15" customHeight="1" x14ac:dyDescent="0.15">
      <c r="A43" s="56"/>
      <c r="B43" s="56"/>
      <c r="C43" s="86"/>
      <c r="D43" s="86"/>
      <c r="E43" s="86"/>
      <c r="F43" s="86"/>
      <c r="G43" s="87"/>
      <c r="H43" s="87"/>
      <c r="I43" s="108"/>
      <c r="J43" s="109"/>
      <c r="K43" s="109"/>
      <c r="L43" s="109"/>
      <c r="M43" s="109"/>
      <c r="N43" s="109"/>
      <c r="O43" s="109"/>
      <c r="P43" s="109"/>
      <c r="Q43" s="109"/>
      <c r="R43" s="109"/>
      <c r="S43" s="109"/>
      <c r="T43" s="109"/>
      <c r="U43" s="109"/>
      <c r="V43" s="109"/>
      <c r="W43" s="109"/>
      <c r="X43" s="109"/>
      <c r="Y43" s="109"/>
      <c r="Z43" s="86"/>
    </row>
    <row r="44" spans="1:27" ht="15.75" hidden="1" customHeight="1" x14ac:dyDescent="0.15">
      <c r="A44" s="56"/>
      <c r="B44" s="56"/>
      <c r="C44" s="86"/>
      <c r="D44" s="86"/>
      <c r="E44" s="86"/>
      <c r="F44" s="86"/>
      <c r="G44" s="87"/>
      <c r="H44" s="87"/>
      <c r="I44" s="110"/>
      <c r="J44" s="86"/>
      <c r="K44" s="86"/>
      <c r="L44" s="86"/>
      <c r="M44" s="86"/>
      <c r="N44" s="86"/>
      <c r="O44" s="86"/>
      <c r="P44" s="86"/>
      <c r="Q44" s="86"/>
      <c r="R44" s="86"/>
      <c r="S44" s="86"/>
      <c r="T44" s="86"/>
      <c r="U44" s="86"/>
      <c r="V44" s="86"/>
      <c r="W44" s="86"/>
      <c r="X44" s="86"/>
      <c r="Y44" s="86"/>
      <c r="Z44" s="86"/>
    </row>
    <row r="45" spans="1:27" ht="15.75" hidden="1" customHeight="1" x14ac:dyDescent="0.15">
      <c r="A45" s="56"/>
      <c r="B45" s="56"/>
      <c r="C45" s="86"/>
      <c r="D45" s="86"/>
      <c r="E45" s="86"/>
      <c r="F45" s="86"/>
      <c r="G45" s="87"/>
      <c r="H45" s="87"/>
      <c r="I45" s="110"/>
      <c r="J45" s="86"/>
      <c r="K45" s="86"/>
      <c r="L45" s="86"/>
      <c r="M45" s="86"/>
      <c r="N45" s="86"/>
      <c r="O45" s="86"/>
      <c r="P45" s="86"/>
      <c r="Q45" s="86"/>
      <c r="R45" s="86"/>
      <c r="S45" s="86"/>
      <c r="T45" s="86"/>
      <c r="U45" s="86"/>
      <c r="V45" s="86"/>
      <c r="W45" s="86"/>
      <c r="X45" s="86"/>
      <c r="Y45" s="86"/>
      <c r="Z45" s="86"/>
    </row>
    <row r="46" spans="1:27" ht="15.75" hidden="1" customHeight="1" x14ac:dyDescent="0.15">
      <c r="A46" s="56"/>
      <c r="B46" s="56"/>
      <c r="C46" s="86"/>
      <c r="D46" s="86"/>
      <c r="E46" s="86"/>
      <c r="F46" s="86"/>
      <c r="G46" s="87"/>
      <c r="H46" s="87"/>
      <c r="I46" s="110"/>
      <c r="J46" s="86"/>
      <c r="K46" s="86"/>
      <c r="L46" s="86"/>
      <c r="M46" s="86"/>
      <c r="N46" s="86"/>
      <c r="O46" s="86"/>
      <c r="P46" s="86"/>
      <c r="Q46" s="86"/>
      <c r="R46" s="86"/>
      <c r="S46" s="86"/>
      <c r="T46" s="86"/>
      <c r="U46" s="86"/>
      <c r="V46" s="86"/>
      <c r="W46" s="86"/>
      <c r="X46" s="86"/>
      <c r="Y46" s="86"/>
      <c r="Z46" s="86"/>
    </row>
    <row r="47" spans="1:27" ht="15.75" hidden="1" customHeight="1" x14ac:dyDescent="0.15">
      <c r="A47" s="56"/>
      <c r="B47" s="56"/>
      <c r="C47" s="86"/>
      <c r="D47" s="86"/>
      <c r="E47" s="86"/>
      <c r="F47" s="86"/>
      <c r="G47" s="87"/>
      <c r="H47" s="87"/>
      <c r="I47" s="110"/>
      <c r="J47" s="86"/>
      <c r="K47" s="86"/>
      <c r="L47" s="86"/>
      <c r="M47" s="86"/>
      <c r="N47" s="86"/>
      <c r="O47" s="86"/>
      <c r="P47" s="86"/>
      <c r="Q47" s="86"/>
      <c r="R47" s="86"/>
      <c r="S47" s="86"/>
      <c r="T47" s="86"/>
      <c r="U47" s="86"/>
      <c r="V47" s="86"/>
      <c r="W47" s="86"/>
      <c r="X47" s="86"/>
      <c r="Y47" s="86"/>
      <c r="Z47" s="86"/>
    </row>
    <row r="48" spans="1:27" ht="15.75" hidden="1" customHeight="1" x14ac:dyDescent="0.15">
      <c r="A48" s="56"/>
      <c r="B48" s="56"/>
      <c r="C48" s="86"/>
      <c r="D48" s="86"/>
      <c r="E48" s="86"/>
      <c r="F48" s="86"/>
      <c r="G48" s="87"/>
      <c r="H48" s="87"/>
      <c r="I48" s="110"/>
      <c r="J48" s="86"/>
      <c r="K48" s="86"/>
      <c r="L48" s="86"/>
      <c r="M48" s="86"/>
      <c r="N48" s="86"/>
      <c r="O48" s="86"/>
      <c r="P48" s="86"/>
      <c r="Q48" s="86"/>
      <c r="R48" s="86"/>
      <c r="S48" s="86"/>
      <c r="T48" s="86"/>
      <c r="U48" s="86"/>
      <c r="V48" s="86"/>
      <c r="W48" s="86"/>
      <c r="X48" s="86"/>
      <c r="Y48" s="86"/>
      <c r="Z48" s="86"/>
    </row>
    <row r="49" spans="1:26" ht="15.75" hidden="1" customHeight="1" x14ac:dyDescent="0.15">
      <c r="A49" s="56"/>
      <c r="B49" s="56"/>
      <c r="C49" s="86"/>
      <c r="D49" s="86"/>
      <c r="E49" s="86"/>
      <c r="F49" s="86"/>
      <c r="G49" s="87"/>
      <c r="H49" s="87"/>
      <c r="I49" s="110"/>
      <c r="J49" s="86"/>
      <c r="K49" s="86"/>
      <c r="L49" s="86"/>
      <c r="M49" s="86"/>
      <c r="N49" s="86"/>
      <c r="O49" s="86"/>
      <c r="P49" s="86"/>
      <c r="Q49" s="86"/>
      <c r="R49" s="86"/>
      <c r="S49" s="86"/>
      <c r="T49" s="86"/>
      <c r="U49" s="86"/>
      <c r="V49" s="86"/>
      <c r="W49" s="86"/>
      <c r="X49" s="86"/>
      <c r="Y49" s="86"/>
      <c r="Z49" s="86"/>
    </row>
    <row r="50" spans="1:26" ht="15.75" hidden="1" customHeight="1" x14ac:dyDescent="0.15">
      <c r="A50" s="56"/>
      <c r="B50" s="56"/>
      <c r="C50" s="86"/>
      <c r="D50" s="86"/>
      <c r="E50" s="86"/>
      <c r="F50" s="86"/>
      <c r="G50" s="87"/>
      <c r="H50" s="87"/>
      <c r="I50" s="110"/>
      <c r="J50" s="86"/>
      <c r="K50" s="86"/>
      <c r="L50" s="86"/>
      <c r="M50" s="86"/>
      <c r="N50" s="86"/>
      <c r="O50" s="86"/>
      <c r="P50" s="86"/>
      <c r="Q50" s="86"/>
      <c r="R50" s="86"/>
      <c r="S50" s="86"/>
      <c r="T50" s="86"/>
      <c r="U50" s="86"/>
      <c r="V50" s="86"/>
      <c r="W50" s="86"/>
      <c r="X50" s="86"/>
      <c r="Y50" s="86"/>
      <c r="Z50" s="86"/>
    </row>
    <row r="51" spans="1:26" ht="15.75" hidden="1" customHeight="1" x14ac:dyDescent="0.15">
      <c r="A51" s="56"/>
      <c r="B51" s="56"/>
      <c r="C51" s="86"/>
      <c r="D51" s="86"/>
      <c r="E51" s="86"/>
      <c r="F51" s="86"/>
      <c r="G51" s="87"/>
      <c r="H51" s="87"/>
      <c r="I51" s="110"/>
      <c r="J51" s="86"/>
      <c r="K51" s="86"/>
      <c r="L51" s="86"/>
      <c r="M51" s="86"/>
      <c r="N51" s="86"/>
      <c r="O51" s="86"/>
      <c r="P51" s="86"/>
      <c r="Q51" s="86"/>
      <c r="R51" s="86"/>
      <c r="S51" s="86"/>
      <c r="T51" s="86"/>
      <c r="U51" s="86"/>
      <c r="V51" s="86"/>
      <c r="W51" s="86"/>
      <c r="X51" s="86"/>
      <c r="Y51" s="86"/>
      <c r="Z51" s="86"/>
    </row>
    <row r="52" spans="1:26" ht="15.75" hidden="1" customHeight="1" x14ac:dyDescent="0.15">
      <c r="A52" s="56"/>
      <c r="B52" s="56"/>
      <c r="C52" s="86"/>
      <c r="D52" s="86"/>
      <c r="E52" s="86"/>
      <c r="F52" s="86"/>
      <c r="G52" s="87"/>
      <c r="H52" s="87"/>
      <c r="I52" s="110"/>
      <c r="J52" s="86"/>
      <c r="K52" s="86"/>
      <c r="L52" s="86"/>
      <c r="M52" s="86"/>
      <c r="N52" s="86"/>
      <c r="O52" s="86"/>
      <c r="P52" s="86"/>
      <c r="Q52" s="86"/>
      <c r="R52" s="86"/>
      <c r="S52" s="86"/>
      <c r="T52" s="86"/>
      <c r="U52" s="86"/>
      <c r="V52" s="86"/>
      <c r="W52" s="86"/>
      <c r="X52" s="86"/>
      <c r="Y52" s="86"/>
      <c r="Z52" s="86"/>
    </row>
    <row r="53" spans="1:26" ht="15.75" hidden="1" customHeight="1" x14ac:dyDescent="0.15">
      <c r="A53" s="56"/>
      <c r="B53" s="56"/>
      <c r="C53" s="86"/>
      <c r="D53" s="86"/>
      <c r="E53" s="86"/>
      <c r="F53" s="86"/>
      <c r="G53" s="87"/>
      <c r="H53" s="87"/>
      <c r="I53" s="110"/>
      <c r="J53" s="86"/>
      <c r="K53" s="86"/>
      <c r="L53" s="86"/>
      <c r="M53" s="86"/>
      <c r="N53" s="86"/>
      <c r="O53" s="86"/>
      <c r="P53" s="86"/>
      <c r="Q53" s="86"/>
      <c r="R53" s="86"/>
      <c r="S53" s="86"/>
      <c r="T53" s="86"/>
      <c r="U53" s="86"/>
      <c r="V53" s="86"/>
      <c r="W53" s="86"/>
      <c r="X53" s="86"/>
      <c r="Y53" s="86"/>
      <c r="Z53" s="86"/>
    </row>
    <row r="54" spans="1:26" ht="15.75" hidden="1" customHeight="1" x14ac:dyDescent="0.15">
      <c r="A54" s="56"/>
      <c r="B54" s="56"/>
      <c r="C54" s="86"/>
      <c r="D54" s="86"/>
      <c r="E54" s="86"/>
      <c r="F54" s="86"/>
      <c r="G54" s="87"/>
      <c r="H54" s="87"/>
      <c r="I54" s="110"/>
      <c r="J54" s="86"/>
      <c r="K54" s="86"/>
      <c r="L54" s="86"/>
      <c r="M54" s="86"/>
      <c r="N54" s="86"/>
      <c r="O54" s="86"/>
      <c r="P54" s="86"/>
      <c r="Q54" s="86"/>
      <c r="R54" s="86"/>
      <c r="S54" s="86"/>
      <c r="T54" s="86"/>
      <c r="U54" s="86"/>
      <c r="V54" s="86"/>
      <c r="W54" s="86"/>
      <c r="X54" s="86"/>
      <c r="Y54" s="86"/>
      <c r="Z54" s="86"/>
    </row>
    <row r="55" spans="1:26" ht="15.75" hidden="1" customHeight="1" x14ac:dyDescent="0.15">
      <c r="A55" s="56"/>
      <c r="B55" s="56"/>
      <c r="C55" s="86"/>
      <c r="D55" s="86"/>
      <c r="E55" s="86"/>
      <c r="F55" s="86"/>
      <c r="G55" s="87"/>
      <c r="H55" s="87"/>
      <c r="I55" s="110"/>
      <c r="J55" s="86"/>
      <c r="K55" s="86"/>
      <c r="L55" s="86"/>
      <c r="M55" s="86"/>
      <c r="N55" s="86"/>
      <c r="O55" s="86"/>
      <c r="P55" s="86"/>
      <c r="Q55" s="86"/>
      <c r="R55" s="86"/>
      <c r="S55" s="86"/>
      <c r="T55" s="86"/>
      <c r="U55" s="86"/>
      <c r="V55" s="86"/>
      <c r="W55" s="86"/>
      <c r="X55" s="86"/>
      <c r="Y55" s="86"/>
      <c r="Z55" s="86"/>
    </row>
    <row r="56" spans="1:26" ht="15.75" hidden="1" customHeight="1" x14ac:dyDescent="0.15">
      <c r="A56" s="56"/>
      <c r="B56" s="56"/>
      <c r="C56" s="86"/>
      <c r="D56" s="86"/>
      <c r="E56" s="86"/>
      <c r="F56" s="86"/>
      <c r="G56" s="87"/>
      <c r="H56" s="87"/>
      <c r="I56" s="110"/>
      <c r="J56" s="86"/>
      <c r="K56" s="86"/>
      <c r="L56" s="86"/>
      <c r="M56" s="86"/>
      <c r="N56" s="86"/>
      <c r="O56" s="86"/>
      <c r="P56" s="86"/>
      <c r="Q56" s="86"/>
      <c r="R56" s="86"/>
      <c r="S56" s="86"/>
      <c r="T56" s="86"/>
      <c r="U56" s="86"/>
      <c r="V56" s="86"/>
      <c r="W56" s="86"/>
      <c r="X56" s="86"/>
      <c r="Y56" s="86"/>
      <c r="Z56" s="86"/>
    </row>
    <row r="57" spans="1:26" ht="15.75" hidden="1" customHeight="1" x14ac:dyDescent="0.15">
      <c r="A57" s="56"/>
      <c r="B57" s="56"/>
      <c r="C57" s="86"/>
      <c r="D57" s="86"/>
      <c r="E57" s="86"/>
      <c r="F57" s="86"/>
      <c r="G57" s="87"/>
      <c r="H57" s="87"/>
      <c r="I57" s="110"/>
      <c r="J57" s="86"/>
      <c r="K57" s="86"/>
      <c r="L57" s="86"/>
      <c r="M57" s="86"/>
      <c r="N57" s="86"/>
      <c r="O57" s="86"/>
      <c r="P57" s="86"/>
      <c r="Q57" s="86"/>
      <c r="R57" s="86"/>
      <c r="S57" s="86"/>
      <c r="T57" s="86"/>
      <c r="U57" s="86"/>
      <c r="V57" s="86"/>
      <c r="W57" s="86"/>
      <c r="X57" s="86"/>
      <c r="Y57" s="86"/>
      <c r="Z57" s="86"/>
    </row>
    <row r="58" spans="1:26" ht="15.75" hidden="1" customHeight="1" x14ac:dyDescent="0.15">
      <c r="A58" s="56"/>
      <c r="B58" s="56"/>
      <c r="C58" s="86"/>
      <c r="D58" s="86"/>
      <c r="E58" s="86"/>
      <c r="F58" s="86"/>
      <c r="G58" s="87"/>
      <c r="H58" s="87"/>
      <c r="I58" s="110"/>
      <c r="J58" s="86"/>
      <c r="K58" s="86"/>
      <c r="L58" s="86"/>
      <c r="M58" s="86"/>
      <c r="N58" s="86"/>
      <c r="O58" s="86"/>
      <c r="P58" s="86"/>
      <c r="Q58" s="86"/>
      <c r="R58" s="86"/>
      <c r="S58" s="86"/>
      <c r="T58" s="86"/>
      <c r="U58" s="86"/>
      <c r="V58" s="86"/>
      <c r="W58" s="86"/>
      <c r="X58" s="86"/>
      <c r="Y58" s="86"/>
      <c r="Z58" s="86"/>
    </row>
    <row r="59" spans="1:26" ht="15" customHeight="1" x14ac:dyDescent="0.15">
      <c r="A59" s="56"/>
      <c r="B59" s="56"/>
      <c r="C59" s="86"/>
      <c r="D59" s="86"/>
      <c r="E59" s="86"/>
      <c r="F59" s="86"/>
      <c r="G59" s="87"/>
      <c r="H59" s="87"/>
      <c r="I59" s="110"/>
      <c r="J59" s="86"/>
      <c r="K59" s="86"/>
      <c r="L59" s="86"/>
      <c r="M59" s="86"/>
      <c r="N59" s="86"/>
      <c r="O59" s="86"/>
      <c r="P59" s="86"/>
      <c r="Q59" s="86"/>
      <c r="R59" s="86"/>
      <c r="S59" s="86"/>
      <c r="T59" s="86"/>
      <c r="U59" s="86"/>
      <c r="V59" s="86"/>
      <c r="W59" s="86"/>
      <c r="X59" s="86"/>
      <c r="Y59" s="86"/>
      <c r="Z59" s="86"/>
    </row>
    <row r="60" spans="1:26" ht="20.100000000000001" customHeight="1" x14ac:dyDescent="0.15">
      <c r="A60" s="56"/>
      <c r="B60" s="56"/>
      <c r="C60" s="71" t="s">
        <v>30</v>
      </c>
      <c r="D60" s="72"/>
      <c r="E60" s="72"/>
      <c r="F60" s="72"/>
      <c r="G60" s="72"/>
      <c r="H60" s="73"/>
      <c r="I60" s="111"/>
    </row>
    <row r="61" spans="1:26" ht="15" customHeight="1" x14ac:dyDescent="0.15">
      <c r="A61" s="56"/>
      <c r="B61" s="56"/>
      <c r="C61" s="74"/>
      <c r="D61" s="75"/>
      <c r="E61" s="75"/>
      <c r="F61" s="75"/>
      <c r="G61" s="76"/>
      <c r="H61" s="76"/>
      <c r="I61" s="77"/>
      <c r="J61" s="78"/>
      <c r="K61" s="78"/>
      <c r="L61" s="78"/>
      <c r="M61" s="78"/>
      <c r="N61" s="78"/>
      <c r="O61" s="78"/>
      <c r="P61" s="78"/>
      <c r="Q61" s="78"/>
      <c r="R61" s="78"/>
      <c r="S61" s="78"/>
      <c r="T61" s="78"/>
      <c r="U61" s="78"/>
      <c r="V61" s="78"/>
      <c r="W61" s="78"/>
      <c r="X61" s="78"/>
      <c r="Y61" s="78"/>
      <c r="Z61" s="79"/>
    </row>
    <row r="62" spans="1:26" ht="20.100000000000001" customHeight="1" x14ac:dyDescent="0.15">
      <c r="A62" s="56"/>
      <c r="B62" s="56"/>
      <c r="C62" s="74"/>
      <c r="D62" s="112" t="s">
        <v>31</v>
      </c>
      <c r="E62" s="112"/>
      <c r="F62" s="112"/>
      <c r="G62" s="113"/>
      <c r="H62" s="113"/>
      <c r="I62" s="113"/>
      <c r="J62" s="112"/>
      <c r="K62" s="112"/>
      <c r="L62" s="112"/>
      <c r="M62" s="112"/>
      <c r="N62" s="112"/>
      <c r="O62" s="112"/>
      <c r="P62" s="112"/>
      <c r="Q62" s="112"/>
      <c r="R62" s="112"/>
      <c r="S62" s="112"/>
      <c r="T62" s="112"/>
      <c r="U62" s="112"/>
      <c r="V62" s="112"/>
      <c r="W62" s="112"/>
      <c r="X62" s="112"/>
      <c r="Y62" s="112"/>
      <c r="Z62" s="85"/>
    </row>
    <row r="63" spans="1:26" ht="20.100000000000001" customHeight="1" x14ac:dyDescent="0.15">
      <c r="A63" s="56">
        <f>IFERROR(IF(AND($I63&lt;&gt;"しない", $I63&lt;&gt;"する"),1001,0),3)</f>
        <v>1001</v>
      </c>
      <c r="B63" s="56"/>
      <c r="C63" s="80"/>
      <c r="D63" s="81">
        <v>1</v>
      </c>
      <c r="E63" s="86" t="s">
        <v>32</v>
      </c>
      <c r="F63" s="86"/>
      <c r="G63" s="87"/>
      <c r="H63" s="87"/>
      <c r="I63" s="35"/>
      <c r="J63" s="35"/>
      <c r="K63" s="35"/>
      <c r="L63" s="35"/>
      <c r="M63" s="35"/>
      <c r="N63" s="86"/>
      <c r="O63" s="86"/>
      <c r="P63" s="86"/>
      <c r="Q63" s="86"/>
      <c r="R63" s="86"/>
      <c r="S63" s="86"/>
      <c r="T63" s="86"/>
      <c r="U63" s="86"/>
      <c r="V63" s="86"/>
      <c r="W63" s="86"/>
      <c r="X63" s="86"/>
      <c r="Y63" s="86"/>
      <c r="Z63" s="85"/>
    </row>
    <row r="64" spans="1:26" ht="20.100000000000001" customHeight="1" x14ac:dyDescent="0.15">
      <c r="A64" s="56"/>
      <c r="B64" s="56"/>
      <c r="C64" s="80"/>
      <c r="D64" s="86"/>
      <c r="E64" s="86"/>
      <c r="F64" s="86"/>
      <c r="G64" s="87"/>
      <c r="H64" s="87"/>
      <c r="I64" s="93"/>
      <c r="J64" s="89" t="s">
        <v>5</v>
      </c>
      <c r="K64" s="88"/>
      <c r="L64" s="88"/>
      <c r="M64" s="88"/>
      <c r="N64" s="88"/>
      <c r="O64" s="88"/>
      <c r="P64" s="88"/>
      <c r="Q64" s="88"/>
      <c r="R64" s="88"/>
      <c r="S64" s="88"/>
      <c r="T64" s="88"/>
      <c r="U64" s="88"/>
      <c r="V64" s="88"/>
      <c r="W64" s="88"/>
      <c r="X64" s="88"/>
      <c r="Y64" s="88"/>
      <c r="Z64" s="85"/>
    </row>
    <row r="65" spans="1:26" ht="20.100000000000001" hidden="1" customHeight="1" x14ac:dyDescent="0.15">
      <c r="A65" s="56"/>
      <c r="B65" s="56"/>
      <c r="C65" s="80"/>
      <c r="D65" s="86"/>
      <c r="E65" s="86"/>
      <c r="F65" s="86"/>
      <c r="G65" s="87"/>
      <c r="H65" s="87"/>
      <c r="I65" s="93"/>
      <c r="J65" s="88"/>
      <c r="K65" s="88"/>
      <c r="L65" s="88"/>
      <c r="M65" s="88"/>
      <c r="N65" s="88"/>
      <c r="O65" s="88"/>
      <c r="P65" s="88"/>
      <c r="Q65" s="88"/>
      <c r="R65" s="88"/>
      <c r="S65" s="88"/>
      <c r="T65" s="88"/>
      <c r="U65" s="88"/>
      <c r="V65" s="88"/>
      <c r="W65" s="88"/>
      <c r="X65" s="88"/>
      <c r="Y65" s="88"/>
      <c r="Z65" s="85"/>
    </row>
    <row r="66" spans="1:26" ht="20.100000000000001" hidden="1" customHeight="1" x14ac:dyDescent="0.15">
      <c r="A66" s="56"/>
      <c r="B66" s="56"/>
      <c r="C66" s="80"/>
      <c r="D66" s="86"/>
      <c r="E66" s="86"/>
      <c r="F66" s="86"/>
      <c r="G66" s="87"/>
      <c r="H66" s="87"/>
      <c r="I66" s="93"/>
      <c r="J66" s="88"/>
      <c r="K66" s="88"/>
      <c r="L66" s="88"/>
      <c r="M66" s="88"/>
      <c r="N66" s="88"/>
      <c r="O66" s="88"/>
      <c r="P66" s="88"/>
      <c r="Q66" s="88"/>
      <c r="R66" s="88"/>
      <c r="S66" s="88"/>
      <c r="T66" s="88"/>
      <c r="U66" s="88"/>
      <c r="V66" s="88"/>
      <c r="W66" s="88"/>
      <c r="X66" s="88"/>
      <c r="Y66" s="88"/>
      <c r="Z66" s="85"/>
    </row>
    <row r="67" spans="1:26" ht="20.100000000000001" hidden="1" customHeight="1" x14ac:dyDescent="0.15">
      <c r="A67" s="56"/>
      <c r="B67" s="56"/>
      <c r="C67" s="80"/>
      <c r="D67" s="86"/>
      <c r="E67" s="86"/>
      <c r="F67" s="86"/>
      <c r="G67" s="87"/>
      <c r="H67" s="87"/>
      <c r="I67" s="93"/>
      <c r="J67" s="88"/>
      <c r="K67" s="88"/>
      <c r="L67" s="88"/>
      <c r="M67" s="88"/>
      <c r="N67" s="88"/>
      <c r="O67" s="88"/>
      <c r="P67" s="88"/>
      <c r="Q67" s="88"/>
      <c r="R67" s="88"/>
      <c r="S67" s="88"/>
      <c r="T67" s="88"/>
      <c r="U67" s="88"/>
      <c r="V67" s="88"/>
      <c r="W67" s="88"/>
      <c r="X67" s="88"/>
      <c r="Y67" s="88"/>
      <c r="Z67" s="85"/>
    </row>
    <row r="68" spans="1:26" ht="20.100000000000001" hidden="1" customHeight="1" x14ac:dyDescent="0.15">
      <c r="A68" s="56"/>
      <c r="B68" s="56"/>
      <c r="C68" s="80"/>
      <c r="D68" s="86"/>
      <c r="E68" s="86"/>
      <c r="F68" s="86"/>
      <c r="G68" s="87"/>
      <c r="H68" s="87"/>
      <c r="I68" s="93"/>
      <c r="J68" s="88"/>
      <c r="K68" s="88"/>
      <c r="L68" s="88"/>
      <c r="M68" s="88"/>
      <c r="N68" s="88"/>
      <c r="O68" s="88"/>
      <c r="P68" s="88"/>
      <c r="Q68" s="88"/>
      <c r="R68" s="88"/>
      <c r="S68" s="88"/>
      <c r="T68" s="88"/>
      <c r="U68" s="88"/>
      <c r="V68" s="88"/>
      <c r="W68" s="88"/>
      <c r="X68" s="88"/>
      <c r="Y68" s="88"/>
      <c r="Z68" s="85"/>
    </row>
    <row r="69" spans="1:26" ht="20.100000000000001" customHeight="1" x14ac:dyDescent="0.15">
      <c r="A69" s="56">
        <f>IFERROR(IF(OR(AND($I63="する",TRIM($I69)=""),AND($I63="しない",NOT(ISBLANK($I69)))),1001,0),3)</f>
        <v>0</v>
      </c>
      <c r="B69" s="56"/>
      <c r="C69" s="80"/>
      <c r="D69" s="81">
        <v>2</v>
      </c>
      <c r="E69" s="49" t="s">
        <v>11</v>
      </c>
      <c r="I69" s="44"/>
      <c r="J69" s="45"/>
      <c r="K69" s="45"/>
      <c r="L69" s="45"/>
      <c r="M69" s="45"/>
      <c r="N69" s="86"/>
      <c r="O69" s="86"/>
      <c r="P69" s="86"/>
      <c r="Q69" s="86"/>
      <c r="R69" s="86"/>
      <c r="S69" s="86"/>
      <c r="T69" s="86"/>
      <c r="U69" s="86"/>
      <c r="V69" s="86"/>
      <c r="W69" s="86"/>
      <c r="X69" s="86"/>
      <c r="Y69" s="86"/>
      <c r="Z69" s="85"/>
    </row>
    <row r="70" spans="1:26" ht="20.100000000000001" customHeight="1" x14ac:dyDescent="0.15">
      <c r="A70" s="56"/>
      <c r="B70" s="56"/>
      <c r="C70" s="80"/>
      <c r="D70" s="81"/>
      <c r="E70" s="86"/>
      <c r="F70" s="86"/>
      <c r="G70" s="87"/>
      <c r="H70" s="87"/>
      <c r="I70" s="83"/>
      <c r="J70" s="89" t="s">
        <v>57</v>
      </c>
      <c r="K70" s="88"/>
      <c r="L70" s="88"/>
      <c r="M70" s="88"/>
      <c r="N70" s="88"/>
      <c r="O70" s="88"/>
      <c r="P70" s="88"/>
      <c r="Q70" s="88"/>
      <c r="R70" s="88"/>
      <c r="S70" s="88"/>
      <c r="T70" s="88"/>
      <c r="U70" s="88"/>
      <c r="V70" s="88"/>
      <c r="W70" s="88"/>
      <c r="X70" s="88"/>
      <c r="Y70" s="88"/>
      <c r="Z70" s="85"/>
    </row>
    <row r="71" spans="1:26" ht="20.100000000000001" customHeight="1" x14ac:dyDescent="0.15">
      <c r="A71" s="56">
        <f>IFERROR(IF(OR(AND($I63="する",AND($I71&lt;&gt;"", OR(ISERROR(FIND("@"&amp;LEFT($I71,3)&amp;"@", 都道府県3))=FALSE, ISERROR(FIND("@"&amp;LEFT($I71,4)&amp;"@",都道府県4))=FALSE))=FALSE),AND($I63="しない",NOT(ISBLANK($I71)))),1001,0),3)</f>
        <v>0</v>
      </c>
      <c r="B71" s="56"/>
      <c r="C71" s="80"/>
      <c r="D71" s="81">
        <v>3</v>
      </c>
      <c r="E71" s="49" t="s">
        <v>12</v>
      </c>
      <c r="I71" s="33"/>
      <c r="J71" s="33"/>
      <c r="K71" s="33"/>
      <c r="L71" s="33"/>
      <c r="M71" s="33"/>
      <c r="N71" s="33"/>
      <c r="O71" s="33"/>
      <c r="P71" s="33"/>
      <c r="Q71" s="34"/>
      <c r="R71" s="33"/>
      <c r="S71" s="33"/>
      <c r="T71" s="33"/>
      <c r="U71" s="33"/>
      <c r="V71" s="33"/>
      <c r="W71" s="33"/>
      <c r="X71" s="33"/>
      <c r="Y71" s="33"/>
      <c r="Z71" s="85"/>
    </row>
    <row r="72" spans="1:26" ht="20.100000000000001" customHeight="1" x14ac:dyDescent="0.15">
      <c r="A72" s="56"/>
      <c r="B72" s="56"/>
      <c r="C72" s="80"/>
      <c r="D72" s="81"/>
      <c r="E72" s="86"/>
      <c r="F72" s="86"/>
      <c r="G72" s="87"/>
      <c r="H72" s="87"/>
      <c r="I72" s="83"/>
      <c r="J72" s="89" t="s">
        <v>13</v>
      </c>
      <c r="K72" s="88"/>
      <c r="L72" s="88"/>
      <c r="M72" s="88"/>
      <c r="N72" s="88"/>
      <c r="O72" s="88"/>
      <c r="P72" s="88"/>
      <c r="Q72" s="88"/>
      <c r="R72" s="88"/>
      <c r="S72" s="88"/>
      <c r="T72" s="88"/>
      <c r="U72" s="88"/>
      <c r="V72" s="88"/>
      <c r="W72" s="88"/>
      <c r="X72" s="88"/>
      <c r="Y72" s="88"/>
      <c r="Z72" s="85"/>
    </row>
    <row r="73" spans="1:26" ht="20.100000000000001" customHeight="1" x14ac:dyDescent="0.15">
      <c r="A73" s="56">
        <f>IFERROR(IF(OR(AND($I63="する",TRIM($I73)=""),AND($I63="しない",NOT(ISBLANK($I73)))),1001,0),3)</f>
        <v>0</v>
      </c>
      <c r="B73" s="56"/>
      <c r="C73" s="80"/>
      <c r="D73" s="81">
        <v>4</v>
      </c>
      <c r="E73" s="49" t="s">
        <v>14</v>
      </c>
      <c r="I73" s="35"/>
      <c r="J73" s="35"/>
      <c r="K73" s="35"/>
      <c r="L73" s="35"/>
      <c r="M73" s="35"/>
      <c r="N73" s="35"/>
      <c r="O73" s="35"/>
      <c r="P73" s="35"/>
      <c r="Q73" s="39"/>
      <c r="R73" s="35"/>
      <c r="S73" s="35"/>
      <c r="T73" s="35"/>
      <c r="U73" s="35"/>
      <c r="V73" s="35"/>
      <c r="W73" s="35"/>
      <c r="X73" s="35"/>
      <c r="Y73" s="35"/>
      <c r="Z73" s="85"/>
    </row>
    <row r="74" spans="1:26" ht="30" customHeight="1" x14ac:dyDescent="0.15">
      <c r="A74" s="56"/>
      <c r="B74" s="56"/>
      <c r="C74" s="90"/>
      <c r="D74" s="86"/>
      <c r="I74" s="83"/>
      <c r="J74" s="114" t="s">
        <v>64</v>
      </c>
      <c r="K74" s="114"/>
      <c r="L74" s="114"/>
      <c r="M74" s="114"/>
      <c r="N74" s="114"/>
      <c r="O74" s="114"/>
      <c r="P74" s="114"/>
      <c r="Q74" s="114"/>
      <c r="R74" s="114"/>
      <c r="S74" s="114"/>
      <c r="T74" s="114"/>
      <c r="U74" s="114"/>
      <c r="V74" s="114"/>
      <c r="W74" s="114"/>
      <c r="X74" s="114"/>
      <c r="Y74" s="114"/>
      <c r="Z74" s="85"/>
    </row>
    <row r="75" spans="1:26" ht="20.100000000000001" customHeight="1" x14ac:dyDescent="0.15">
      <c r="A75" s="56">
        <f>IFERROR(IF(OR(AND($I63="する",TRIM($I75)=""),AND($I63="しない",NOT(ISBLANK($I75)))),1001,0),3)</f>
        <v>0</v>
      </c>
      <c r="B75" s="56"/>
      <c r="C75" s="80"/>
      <c r="D75" s="81">
        <v>5</v>
      </c>
      <c r="E75" s="49" t="s">
        <v>15</v>
      </c>
      <c r="I75" s="35"/>
      <c r="J75" s="35"/>
      <c r="K75" s="35"/>
      <c r="L75" s="35"/>
      <c r="M75" s="35"/>
      <c r="N75" s="35"/>
      <c r="O75" s="35"/>
      <c r="P75" s="35"/>
      <c r="Q75" s="35"/>
      <c r="R75" s="35"/>
      <c r="S75" s="35"/>
      <c r="T75" s="35"/>
      <c r="U75" s="35"/>
      <c r="V75" s="35"/>
      <c r="W75" s="35"/>
      <c r="X75" s="35"/>
      <c r="Y75" s="35"/>
      <c r="Z75" s="85"/>
    </row>
    <row r="76" spans="1:26" ht="30" customHeight="1" x14ac:dyDescent="0.15">
      <c r="A76" s="56"/>
      <c r="B76" s="56"/>
      <c r="C76" s="90"/>
      <c r="D76" s="86"/>
      <c r="E76" s="86"/>
      <c r="F76" s="86"/>
      <c r="G76" s="87"/>
      <c r="H76" s="87"/>
      <c r="I76" s="83"/>
      <c r="J76" s="114" t="s">
        <v>65</v>
      </c>
      <c r="K76" s="114"/>
      <c r="L76" s="114"/>
      <c r="M76" s="114"/>
      <c r="N76" s="114"/>
      <c r="O76" s="114"/>
      <c r="P76" s="114"/>
      <c r="Q76" s="114"/>
      <c r="R76" s="114"/>
      <c r="S76" s="114"/>
      <c r="T76" s="114"/>
      <c r="U76" s="114"/>
      <c r="V76" s="114"/>
      <c r="W76" s="114"/>
      <c r="X76" s="114"/>
      <c r="Y76" s="114"/>
      <c r="Z76" s="85"/>
    </row>
    <row r="77" spans="1:26" ht="20.100000000000001" customHeight="1" x14ac:dyDescent="0.15">
      <c r="A77" s="56">
        <f>IFERROR(IF(OR(AND($I63="する",TRIM($I77)=""),AND($I63="しない",NOT(ISBLANK($I77)))),1001,0),3)</f>
        <v>0</v>
      </c>
      <c r="B77" s="56"/>
      <c r="C77" s="80"/>
      <c r="D77" s="81">
        <v>6</v>
      </c>
      <c r="E77" s="49" t="s">
        <v>33</v>
      </c>
      <c r="I77" s="35"/>
      <c r="J77" s="35"/>
      <c r="K77" s="35"/>
      <c r="L77" s="35"/>
      <c r="M77" s="35"/>
      <c r="N77" s="35"/>
      <c r="O77" s="35"/>
      <c r="P77" s="35"/>
      <c r="Q77" s="35"/>
      <c r="R77" s="35"/>
      <c r="S77" s="35"/>
      <c r="T77" s="35"/>
      <c r="U77" s="35"/>
      <c r="V77" s="35"/>
      <c r="W77" s="35"/>
      <c r="X77" s="35"/>
      <c r="Y77" s="35"/>
      <c r="Z77" s="85"/>
    </row>
    <row r="78" spans="1:26" ht="20.100000000000001" customHeight="1" x14ac:dyDescent="0.15">
      <c r="A78" s="56"/>
      <c r="B78" s="56"/>
      <c r="C78" s="90"/>
      <c r="D78" s="86"/>
      <c r="E78" s="86"/>
      <c r="F78" s="86"/>
      <c r="G78" s="87"/>
      <c r="H78" s="87"/>
      <c r="I78" s="83"/>
      <c r="J78" s="99" t="s">
        <v>34</v>
      </c>
      <c r="K78" s="88"/>
      <c r="L78" s="88"/>
      <c r="M78" s="88"/>
      <c r="N78" s="88"/>
      <c r="O78" s="88"/>
      <c r="P78" s="88"/>
      <c r="Q78" s="88"/>
      <c r="R78" s="88"/>
      <c r="S78" s="88"/>
      <c r="T78" s="88"/>
      <c r="U78" s="88"/>
      <c r="V78" s="88"/>
      <c r="W78" s="88"/>
      <c r="X78" s="88"/>
      <c r="Y78" s="88"/>
      <c r="Z78" s="85"/>
    </row>
    <row r="79" spans="1:26" ht="20.100000000000001" customHeight="1" x14ac:dyDescent="0.15">
      <c r="A79" s="56">
        <f>IFERROR(IF(OR(AND($I63="する",OR(TRIM($I79)="", NOT(OR(IFERROR(SEARCH(" ",$I79),0)&gt;0, IFERROR(SEARCH("　",$I79),0)&gt;0)))),AND($I63="しない",NOT(ISBLANK($I79)))),1001,0),3)</f>
        <v>0</v>
      </c>
      <c r="B79" s="56"/>
      <c r="C79" s="80"/>
      <c r="D79" s="81">
        <v>7</v>
      </c>
      <c r="E79" s="49" t="s">
        <v>35</v>
      </c>
      <c r="I79" s="35"/>
      <c r="J79" s="35"/>
      <c r="K79" s="35"/>
      <c r="L79" s="35"/>
      <c r="M79" s="35"/>
      <c r="N79" s="35"/>
      <c r="O79" s="35"/>
      <c r="P79" s="35"/>
      <c r="Q79" s="35"/>
      <c r="R79" s="35"/>
      <c r="S79" s="35"/>
      <c r="T79" s="35"/>
      <c r="U79" s="35"/>
      <c r="V79" s="35"/>
      <c r="W79" s="35"/>
      <c r="X79" s="35"/>
      <c r="Y79" s="35"/>
      <c r="Z79" s="85"/>
    </row>
    <row r="80" spans="1:26" ht="20.100000000000001" customHeight="1" x14ac:dyDescent="0.15">
      <c r="A80" s="56"/>
      <c r="B80" s="56"/>
      <c r="C80" s="90"/>
      <c r="D80" s="86"/>
      <c r="E80" s="115" t="s">
        <v>36</v>
      </c>
      <c r="F80" s="86"/>
      <c r="G80" s="87"/>
      <c r="H80" s="87"/>
      <c r="I80" s="93"/>
      <c r="J80" s="89" t="s">
        <v>19</v>
      </c>
      <c r="K80" s="89"/>
      <c r="L80" s="89"/>
      <c r="M80" s="89"/>
      <c r="N80" s="89"/>
      <c r="O80" s="89"/>
      <c r="P80" s="89"/>
      <c r="Q80" s="89"/>
      <c r="R80" s="89"/>
      <c r="S80" s="89"/>
      <c r="T80" s="89"/>
      <c r="U80" s="89"/>
      <c r="V80" s="89"/>
      <c r="W80" s="89"/>
      <c r="X80" s="89"/>
      <c r="Y80" s="89"/>
      <c r="Z80" s="85"/>
    </row>
    <row r="81" spans="1:27" ht="20.100000000000001" customHeight="1" x14ac:dyDescent="0.15">
      <c r="A81" s="56">
        <f>IFERROR(IF(OR(AND($I63="する",OR(TRIM($I81)="", NOT(OR(IFERROR(SEARCH(" ",$I81),0)&gt;0, IFERROR(SEARCH("　",$I81),0)&gt;0)))),AND($I63="しない",NOT(ISBLANK($I81)))),1001,0),3)</f>
        <v>0</v>
      </c>
      <c r="B81" s="56"/>
      <c r="C81" s="80"/>
      <c r="D81" s="81">
        <v>8</v>
      </c>
      <c r="E81" s="49" t="s">
        <v>35</v>
      </c>
      <c r="I81" s="35"/>
      <c r="J81" s="35"/>
      <c r="K81" s="35"/>
      <c r="L81" s="35"/>
      <c r="M81" s="35"/>
      <c r="N81" s="35"/>
      <c r="O81" s="35"/>
      <c r="P81" s="35"/>
      <c r="Q81" s="35"/>
      <c r="R81" s="35"/>
      <c r="S81" s="35"/>
      <c r="T81" s="35"/>
      <c r="U81" s="35"/>
      <c r="V81" s="35"/>
      <c r="W81" s="35"/>
      <c r="X81" s="35"/>
      <c r="Y81" s="35"/>
      <c r="Z81" s="85"/>
    </row>
    <row r="82" spans="1:27" ht="20.100000000000001" customHeight="1" x14ac:dyDescent="0.15">
      <c r="A82" s="56"/>
      <c r="B82" s="56"/>
      <c r="C82" s="90"/>
      <c r="D82" s="86"/>
      <c r="E82" s="86"/>
      <c r="F82" s="86"/>
      <c r="G82" s="87"/>
      <c r="H82" s="87"/>
      <c r="I82" s="93"/>
      <c r="J82" s="89" t="s">
        <v>21</v>
      </c>
      <c r="K82" s="89"/>
      <c r="L82" s="89"/>
      <c r="M82" s="89"/>
      <c r="N82" s="89"/>
      <c r="O82" s="89"/>
      <c r="P82" s="89"/>
      <c r="Q82" s="89"/>
      <c r="R82" s="89"/>
      <c r="S82" s="89"/>
      <c r="T82" s="89"/>
      <c r="U82" s="89"/>
      <c r="V82" s="89"/>
      <c r="W82" s="89"/>
      <c r="X82" s="89"/>
      <c r="Y82" s="89"/>
      <c r="Z82" s="85"/>
    </row>
    <row r="83" spans="1:27" ht="20.100000000000001" customHeight="1" x14ac:dyDescent="0.15">
      <c r="A83" s="56">
        <f>IFERROR(IF(OR(AND($I63="する",NOT(AND(TRIM($I83)&lt;&gt;"",ISNUMBER(VALUE(SUBSTITUTE($I83,"-",""))),IFERROR(SEARCH("-",$I83),0)&gt;0))), AND($I63="しない",NOT(ISBLANK($I83)))),1001,0),3)</f>
        <v>0</v>
      </c>
      <c r="B83" s="56"/>
      <c r="C83" s="80"/>
      <c r="D83" s="81">
        <v>9</v>
      </c>
      <c r="E83" s="49" t="s">
        <v>22</v>
      </c>
      <c r="I83" s="35"/>
      <c r="J83" s="35"/>
      <c r="K83" s="35"/>
      <c r="L83" s="35"/>
      <c r="M83" s="35"/>
      <c r="O83" s="94" t="s">
        <v>23</v>
      </c>
      <c r="P83" s="1"/>
      <c r="Q83" s="49" t="s">
        <v>24</v>
      </c>
      <c r="Y83" s="88"/>
      <c r="Z83" s="85"/>
    </row>
    <row r="84" spans="1:27" ht="20.100000000000001" customHeight="1" x14ac:dyDescent="0.15">
      <c r="A84" s="56">
        <f>IFERROR(IF(AND($I63="しない",NOT(ISBLANK($P83))),1001,0),3)</f>
        <v>0</v>
      </c>
      <c r="B84" s="56"/>
      <c r="C84" s="90"/>
      <c r="D84" s="86"/>
      <c r="E84" s="86"/>
      <c r="F84" s="86"/>
      <c r="G84" s="87"/>
      <c r="H84" s="87"/>
      <c r="I84" s="83"/>
      <c r="J84" s="89" t="s">
        <v>25</v>
      </c>
      <c r="K84" s="88"/>
      <c r="L84" s="88"/>
      <c r="M84" s="88"/>
      <c r="N84" s="88"/>
      <c r="O84" s="88"/>
      <c r="P84" s="88"/>
      <c r="Q84" s="88"/>
      <c r="R84" s="88"/>
      <c r="S84" s="88"/>
      <c r="T84" s="88"/>
      <c r="U84" s="88"/>
      <c r="V84" s="88"/>
      <c r="W84" s="88"/>
      <c r="X84" s="88"/>
      <c r="Y84" s="88"/>
      <c r="Z84" s="85"/>
    </row>
    <row r="85" spans="1:27" ht="20.100000000000001" customHeight="1" x14ac:dyDescent="0.15">
      <c r="A85" s="56">
        <f>IFERROR(IF(OR(AND($I63="する",AND(TRIM($I85)&lt;&gt;"",NOT(AND(ISNUMBER(VALUE(SUBSTITUTE($I85,"-",""))),IFERROR(SEARCH("-",$I85),0)&gt;0)))), AND($I63="しない",NOT(ISBLANK($I85)))),1001,0),3)</f>
        <v>0</v>
      </c>
      <c r="B85" s="56"/>
      <c r="C85" s="80"/>
      <c r="D85" s="81">
        <v>10</v>
      </c>
      <c r="E85" s="49" t="s">
        <v>26</v>
      </c>
      <c r="I85" s="35"/>
      <c r="J85" s="35"/>
      <c r="K85" s="35"/>
      <c r="L85" s="35"/>
      <c r="M85" s="35"/>
      <c r="N85" s="88"/>
      <c r="O85" s="88"/>
      <c r="P85" s="88"/>
      <c r="Q85" s="88"/>
      <c r="R85" s="88"/>
      <c r="S85" s="88"/>
      <c r="T85" s="88"/>
      <c r="U85" s="88"/>
      <c r="V85" s="88"/>
      <c r="W85" s="88"/>
      <c r="X85" s="88"/>
      <c r="Y85" s="88"/>
      <c r="Z85" s="85"/>
    </row>
    <row r="86" spans="1:27" ht="20.100000000000001" customHeight="1" x14ac:dyDescent="0.15">
      <c r="A86" s="56"/>
      <c r="B86" s="56"/>
      <c r="C86" s="90"/>
      <c r="D86" s="86"/>
      <c r="E86" s="86"/>
      <c r="F86" s="86"/>
      <c r="G86" s="87"/>
      <c r="H86" s="87"/>
      <c r="I86" s="83"/>
      <c r="J86" s="89" t="s">
        <v>25</v>
      </c>
      <c r="K86" s="88"/>
      <c r="L86" s="88"/>
      <c r="M86" s="88"/>
      <c r="N86" s="88"/>
      <c r="O86" s="88"/>
      <c r="P86" s="88"/>
      <c r="Q86" s="88"/>
      <c r="R86" s="88"/>
      <c r="S86" s="88"/>
      <c r="T86" s="88"/>
      <c r="U86" s="88"/>
      <c r="V86" s="88"/>
      <c r="W86" s="88"/>
      <c r="X86" s="88"/>
      <c r="Y86" s="88"/>
      <c r="Z86" s="85"/>
    </row>
    <row r="87" spans="1:27" ht="20.100000000000001" customHeight="1" x14ac:dyDescent="0.15">
      <c r="A87" s="56">
        <f>IFERROR(IF(OR(AND($I63="する",AND(TRIM($I87)&lt;&gt;"",NOT(IFERROR(SEARCH("@",$I87),0)&gt;0))),AND($I63="しない",NOT(ISBLANK($I87)))),1001,0),3)</f>
        <v>0</v>
      </c>
      <c r="B87" s="56"/>
      <c r="C87" s="90"/>
      <c r="D87" s="81">
        <v>11</v>
      </c>
      <c r="E87" s="49" t="s">
        <v>27</v>
      </c>
      <c r="I87" s="35"/>
      <c r="J87" s="35"/>
      <c r="K87" s="35"/>
      <c r="L87" s="35"/>
      <c r="M87" s="35"/>
      <c r="N87" s="35"/>
      <c r="O87" s="35"/>
      <c r="P87" s="35"/>
      <c r="Q87" s="40"/>
      <c r="R87" s="35"/>
      <c r="S87" s="35"/>
      <c r="T87" s="35"/>
      <c r="U87" s="35"/>
      <c r="V87" s="35"/>
      <c r="W87" s="35"/>
      <c r="X87" s="35"/>
      <c r="Y87" s="35"/>
      <c r="Z87" s="85"/>
    </row>
    <row r="88" spans="1:27" ht="20.100000000000001" customHeight="1" x14ac:dyDescent="0.15">
      <c r="A88" s="56"/>
      <c r="B88" s="56"/>
      <c r="C88" s="90"/>
      <c r="D88" s="81"/>
      <c r="I88" s="83"/>
      <c r="J88" s="95" t="s">
        <v>55</v>
      </c>
      <c r="K88" s="116"/>
      <c r="L88" s="88"/>
      <c r="M88" s="88"/>
      <c r="N88" s="88"/>
      <c r="O88" s="88"/>
      <c r="P88" s="88"/>
      <c r="Q88" s="117"/>
      <c r="R88" s="88"/>
      <c r="S88" s="88"/>
      <c r="T88" s="88"/>
      <c r="U88" s="88"/>
      <c r="V88" s="88"/>
      <c r="W88" s="88"/>
      <c r="X88" s="88"/>
      <c r="Y88" s="88"/>
      <c r="Z88" s="86"/>
      <c r="AA88" s="98"/>
    </row>
    <row r="89" spans="1:27" ht="20.100000000000001" customHeight="1" x14ac:dyDescent="0.15">
      <c r="A89" s="56"/>
      <c r="B89" s="56"/>
      <c r="C89" s="101"/>
      <c r="D89" s="102"/>
      <c r="E89" s="102"/>
      <c r="F89" s="102"/>
      <c r="G89" s="103"/>
      <c r="H89" s="103"/>
      <c r="I89" s="118"/>
      <c r="J89" s="119"/>
      <c r="K89" s="120"/>
      <c r="L89" s="119"/>
      <c r="M89" s="119"/>
      <c r="N89" s="119"/>
      <c r="O89" s="119"/>
      <c r="P89" s="119"/>
      <c r="Q89" s="121"/>
      <c r="R89" s="119"/>
      <c r="S89" s="119"/>
      <c r="T89" s="119"/>
      <c r="U89" s="119"/>
      <c r="V89" s="119"/>
      <c r="W89" s="119"/>
      <c r="X89" s="119"/>
      <c r="Y89" s="119"/>
      <c r="Z89" s="102"/>
      <c r="AA89" s="98"/>
    </row>
    <row r="90" spans="1:27" ht="20.100000000000001" customHeight="1" x14ac:dyDescent="0.15">
      <c r="A90" s="56"/>
      <c r="B90" s="56"/>
      <c r="C90" s="86"/>
      <c r="D90" s="86"/>
      <c r="E90" s="86"/>
      <c r="F90" s="86"/>
      <c r="G90" s="87"/>
      <c r="H90" s="87"/>
      <c r="I90" s="108"/>
      <c r="J90" s="86"/>
      <c r="K90" s="122"/>
      <c r="L90" s="86"/>
      <c r="M90" s="86"/>
      <c r="N90" s="86"/>
      <c r="O90" s="86"/>
      <c r="P90" s="86"/>
      <c r="Q90" s="86"/>
      <c r="R90" s="86"/>
      <c r="S90" s="86"/>
      <c r="T90" s="86"/>
      <c r="U90" s="86"/>
      <c r="V90" s="86"/>
      <c r="W90" s="86"/>
      <c r="X90" s="86"/>
      <c r="Y90" s="86"/>
      <c r="Z90" s="86"/>
    </row>
    <row r="91" spans="1:27" ht="15.75" hidden="1" customHeight="1" x14ac:dyDescent="0.15">
      <c r="A91" s="56"/>
      <c r="B91" s="56"/>
      <c r="C91" s="86"/>
      <c r="D91" s="86"/>
      <c r="E91" s="86"/>
      <c r="F91" s="86"/>
      <c r="G91" s="87"/>
      <c r="H91" s="87"/>
      <c r="I91" s="108"/>
      <c r="J91" s="86"/>
      <c r="K91" s="122"/>
      <c r="L91" s="86"/>
      <c r="M91" s="86"/>
      <c r="N91" s="86"/>
      <c r="O91" s="86"/>
      <c r="P91" s="86"/>
      <c r="Q91" s="86"/>
      <c r="R91" s="86"/>
      <c r="S91" s="86"/>
      <c r="T91" s="86"/>
      <c r="U91" s="86"/>
      <c r="V91" s="86"/>
      <c r="W91" s="86"/>
      <c r="X91" s="86"/>
      <c r="Y91" s="86"/>
      <c r="Z91" s="86"/>
    </row>
    <row r="92" spans="1:27" ht="15.75" hidden="1" customHeight="1" x14ac:dyDescent="0.15">
      <c r="A92" s="56"/>
      <c r="B92" s="56"/>
      <c r="C92" s="86"/>
      <c r="D92" s="86"/>
      <c r="E92" s="86"/>
      <c r="F92" s="86"/>
      <c r="G92" s="87"/>
      <c r="H92" s="87"/>
      <c r="I92" s="108"/>
      <c r="J92" s="86"/>
      <c r="K92" s="122"/>
      <c r="L92" s="86"/>
      <c r="M92" s="86"/>
      <c r="N92" s="86"/>
      <c r="O92" s="86"/>
      <c r="P92" s="86"/>
      <c r="Q92" s="86"/>
      <c r="R92" s="86"/>
      <c r="S92" s="86"/>
      <c r="T92" s="86"/>
      <c r="U92" s="86"/>
      <c r="V92" s="86"/>
      <c r="W92" s="86"/>
      <c r="X92" s="86"/>
      <c r="Y92" s="86"/>
      <c r="Z92" s="86"/>
    </row>
    <row r="93" spans="1:27" ht="15.75" hidden="1" customHeight="1" x14ac:dyDescent="0.15">
      <c r="A93" s="56"/>
      <c r="B93" s="56"/>
      <c r="C93" s="86"/>
      <c r="D93" s="86"/>
      <c r="E93" s="86"/>
      <c r="F93" s="86"/>
      <c r="G93" s="87"/>
      <c r="H93" s="87"/>
      <c r="I93" s="108"/>
      <c r="J93" s="86"/>
      <c r="K93" s="122"/>
      <c r="L93" s="86"/>
      <c r="M93" s="86"/>
      <c r="N93" s="86"/>
      <c r="O93" s="86"/>
      <c r="P93" s="86"/>
      <c r="Q93" s="86"/>
      <c r="R93" s="86"/>
      <c r="S93" s="86"/>
      <c r="T93" s="86"/>
      <c r="U93" s="86"/>
      <c r="V93" s="86"/>
      <c r="W93" s="86"/>
      <c r="X93" s="86"/>
      <c r="Y93" s="86"/>
      <c r="Z93" s="86"/>
    </row>
    <row r="94" spans="1:27" ht="15.75" hidden="1" customHeight="1" x14ac:dyDescent="0.15">
      <c r="A94" s="56"/>
      <c r="B94" s="56"/>
      <c r="C94" s="86"/>
      <c r="D94" s="86"/>
      <c r="E94" s="86"/>
      <c r="F94" s="86"/>
      <c r="G94" s="87"/>
      <c r="H94" s="87"/>
      <c r="I94" s="108"/>
      <c r="J94" s="86"/>
      <c r="K94" s="122"/>
      <c r="L94" s="86"/>
      <c r="M94" s="86"/>
      <c r="N94" s="86"/>
      <c r="O94" s="86"/>
      <c r="P94" s="86"/>
      <c r="Q94" s="86"/>
      <c r="R94" s="86"/>
      <c r="S94" s="86"/>
      <c r="T94" s="86"/>
      <c r="U94" s="86"/>
      <c r="V94" s="86"/>
      <c r="W94" s="86"/>
      <c r="X94" s="86"/>
      <c r="Y94" s="86"/>
      <c r="Z94" s="86"/>
    </row>
    <row r="95" spans="1:27" ht="15.75" hidden="1" customHeight="1" x14ac:dyDescent="0.15">
      <c r="A95" s="56"/>
      <c r="B95" s="56"/>
      <c r="C95" s="86"/>
      <c r="D95" s="86"/>
      <c r="E95" s="86"/>
      <c r="F95" s="86"/>
      <c r="G95" s="87"/>
      <c r="H95" s="87"/>
      <c r="I95" s="108"/>
      <c r="J95" s="86"/>
      <c r="K95" s="122"/>
      <c r="L95" s="86"/>
      <c r="M95" s="86"/>
      <c r="N95" s="86"/>
      <c r="O95" s="86"/>
      <c r="P95" s="86"/>
      <c r="Q95" s="86"/>
      <c r="R95" s="86"/>
      <c r="S95" s="86"/>
      <c r="T95" s="86"/>
      <c r="U95" s="86"/>
      <c r="V95" s="86"/>
      <c r="W95" s="86"/>
      <c r="X95" s="86"/>
      <c r="Y95" s="86"/>
      <c r="Z95" s="86"/>
    </row>
    <row r="96" spans="1:27" ht="15.75" hidden="1" customHeight="1" x14ac:dyDescent="0.15">
      <c r="A96" s="56"/>
      <c r="B96" s="56"/>
      <c r="C96" s="86"/>
      <c r="D96" s="86"/>
      <c r="E96" s="86"/>
      <c r="F96" s="86"/>
      <c r="G96" s="87"/>
      <c r="H96" s="87"/>
      <c r="I96" s="108"/>
      <c r="J96" s="86"/>
      <c r="K96" s="122"/>
      <c r="L96" s="86"/>
      <c r="M96" s="86"/>
      <c r="N96" s="86"/>
      <c r="O96" s="86"/>
      <c r="P96" s="86"/>
      <c r="Q96" s="86"/>
      <c r="R96" s="86"/>
      <c r="S96" s="86"/>
      <c r="T96" s="86"/>
      <c r="U96" s="86"/>
      <c r="V96" s="86"/>
      <c r="W96" s="86"/>
      <c r="X96" s="86"/>
      <c r="Y96" s="86"/>
      <c r="Z96" s="86"/>
    </row>
    <row r="97" spans="1:26" ht="15.75" hidden="1" customHeight="1" x14ac:dyDescent="0.15">
      <c r="A97" s="56"/>
      <c r="B97" s="56"/>
      <c r="C97" s="86"/>
      <c r="D97" s="86"/>
      <c r="E97" s="86"/>
      <c r="F97" s="86"/>
      <c r="G97" s="87"/>
      <c r="H97" s="87"/>
      <c r="I97" s="108"/>
      <c r="J97" s="86"/>
      <c r="K97" s="122"/>
      <c r="L97" s="86"/>
      <c r="M97" s="86"/>
      <c r="N97" s="86"/>
      <c r="O97" s="86"/>
      <c r="P97" s="86"/>
      <c r="Q97" s="86"/>
      <c r="R97" s="86"/>
      <c r="S97" s="86"/>
      <c r="T97" s="86"/>
      <c r="U97" s="86"/>
      <c r="V97" s="86"/>
      <c r="W97" s="86"/>
      <c r="X97" s="86"/>
      <c r="Y97" s="86"/>
      <c r="Z97" s="86"/>
    </row>
    <row r="98" spans="1:26" ht="15.75" hidden="1" customHeight="1" x14ac:dyDescent="0.15">
      <c r="A98" s="56"/>
      <c r="B98" s="56"/>
      <c r="C98" s="86"/>
      <c r="D98" s="86"/>
      <c r="E98" s="86"/>
      <c r="F98" s="86"/>
      <c r="G98" s="87"/>
      <c r="H98" s="87"/>
      <c r="I98" s="108"/>
      <c r="J98" s="86"/>
      <c r="K98" s="122"/>
      <c r="L98" s="86"/>
      <c r="M98" s="86"/>
      <c r="N98" s="86"/>
      <c r="O98" s="86"/>
      <c r="P98" s="86"/>
      <c r="Q98" s="86"/>
      <c r="R98" s="86"/>
      <c r="S98" s="86"/>
      <c r="T98" s="86"/>
      <c r="U98" s="86"/>
      <c r="V98" s="86"/>
      <c r="W98" s="86"/>
      <c r="X98" s="86"/>
      <c r="Y98" s="86"/>
      <c r="Z98" s="86"/>
    </row>
    <row r="99" spans="1:26" ht="15.75" hidden="1" customHeight="1" x14ac:dyDescent="0.15">
      <c r="A99" s="56"/>
      <c r="B99" s="56"/>
      <c r="C99" s="86"/>
      <c r="D99" s="86"/>
      <c r="E99" s="86"/>
      <c r="F99" s="86"/>
      <c r="G99" s="87"/>
      <c r="H99" s="87"/>
      <c r="I99" s="108"/>
      <c r="J99" s="86"/>
      <c r="K99" s="122"/>
      <c r="L99" s="86"/>
      <c r="M99" s="86"/>
      <c r="N99" s="86"/>
      <c r="O99" s="86"/>
      <c r="P99" s="86"/>
      <c r="Q99" s="86"/>
      <c r="R99" s="86"/>
      <c r="S99" s="86"/>
      <c r="T99" s="86"/>
      <c r="U99" s="86"/>
      <c r="V99" s="86"/>
      <c r="W99" s="86"/>
      <c r="X99" s="86"/>
      <c r="Y99" s="86"/>
      <c r="Z99" s="86"/>
    </row>
    <row r="100" spans="1:26" ht="15.75" hidden="1" customHeight="1" x14ac:dyDescent="0.15">
      <c r="A100" s="56"/>
      <c r="B100" s="56"/>
      <c r="C100" s="86"/>
      <c r="D100" s="86"/>
      <c r="E100" s="86"/>
      <c r="F100" s="86"/>
      <c r="G100" s="87"/>
      <c r="H100" s="87"/>
      <c r="I100" s="108"/>
      <c r="J100" s="86"/>
      <c r="K100" s="122"/>
      <c r="L100" s="86"/>
      <c r="M100" s="86"/>
      <c r="N100" s="86"/>
      <c r="O100" s="86"/>
      <c r="P100" s="86"/>
      <c r="Q100" s="86"/>
      <c r="R100" s="86"/>
      <c r="S100" s="86"/>
      <c r="T100" s="86"/>
      <c r="U100" s="86"/>
      <c r="V100" s="86"/>
      <c r="W100" s="86"/>
      <c r="X100" s="86"/>
      <c r="Y100" s="86"/>
      <c r="Z100" s="86"/>
    </row>
    <row r="101" spans="1:26" ht="15.75" hidden="1" customHeight="1" x14ac:dyDescent="0.15">
      <c r="A101" s="56"/>
      <c r="B101" s="56"/>
      <c r="C101" s="86"/>
      <c r="D101" s="86"/>
      <c r="E101" s="86"/>
      <c r="F101" s="86"/>
      <c r="G101" s="87"/>
      <c r="H101" s="87"/>
      <c r="I101" s="108"/>
      <c r="J101" s="86"/>
      <c r="K101" s="122"/>
      <c r="L101" s="86"/>
      <c r="M101" s="86"/>
      <c r="N101" s="86"/>
      <c r="O101" s="86"/>
      <c r="P101" s="86"/>
      <c r="Q101" s="86"/>
      <c r="R101" s="86"/>
      <c r="S101" s="86"/>
      <c r="T101" s="86"/>
      <c r="U101" s="86"/>
      <c r="V101" s="86"/>
      <c r="W101" s="86"/>
      <c r="X101" s="86"/>
      <c r="Y101" s="86"/>
      <c r="Z101" s="86"/>
    </row>
    <row r="102" spans="1:26" ht="15.75" hidden="1" customHeight="1" x14ac:dyDescent="0.15">
      <c r="A102" s="56"/>
      <c r="B102" s="56"/>
      <c r="C102" s="86"/>
      <c r="D102" s="86"/>
      <c r="E102" s="86"/>
      <c r="F102" s="86"/>
      <c r="G102" s="87"/>
      <c r="H102" s="87"/>
      <c r="I102" s="108"/>
      <c r="J102" s="86"/>
      <c r="K102" s="122"/>
      <c r="L102" s="86"/>
      <c r="M102" s="86"/>
      <c r="N102" s="86"/>
      <c r="O102" s="86"/>
      <c r="P102" s="86"/>
      <c r="Q102" s="86"/>
      <c r="R102" s="86"/>
      <c r="S102" s="86"/>
      <c r="T102" s="86"/>
      <c r="U102" s="86"/>
      <c r="V102" s="86"/>
      <c r="W102" s="86"/>
      <c r="X102" s="86"/>
      <c r="Y102" s="86"/>
      <c r="Z102" s="86"/>
    </row>
    <row r="103" spans="1:26" ht="15.75" hidden="1" customHeight="1" x14ac:dyDescent="0.15">
      <c r="A103" s="56"/>
      <c r="B103" s="56"/>
      <c r="C103" s="86"/>
      <c r="D103" s="86"/>
      <c r="E103" s="86"/>
      <c r="F103" s="86"/>
      <c r="G103" s="87"/>
      <c r="H103" s="87"/>
      <c r="I103" s="108"/>
      <c r="J103" s="86"/>
      <c r="K103" s="122"/>
      <c r="L103" s="86"/>
      <c r="M103" s="86"/>
      <c r="N103" s="86"/>
      <c r="O103" s="86"/>
      <c r="P103" s="86"/>
      <c r="Q103" s="86"/>
      <c r="R103" s="86"/>
      <c r="S103" s="86"/>
      <c r="T103" s="86"/>
      <c r="U103" s="86"/>
      <c r="V103" s="86"/>
      <c r="W103" s="86"/>
      <c r="X103" s="86"/>
      <c r="Y103" s="86"/>
      <c r="Z103" s="86"/>
    </row>
    <row r="104" spans="1:26" ht="15.75" hidden="1" customHeight="1" x14ac:dyDescent="0.15">
      <c r="A104" s="56"/>
      <c r="B104" s="56"/>
      <c r="C104" s="86"/>
      <c r="D104" s="86"/>
      <c r="E104" s="86"/>
      <c r="F104" s="86"/>
      <c r="G104" s="87"/>
      <c r="H104" s="87"/>
      <c r="I104" s="108"/>
      <c r="J104" s="86"/>
      <c r="K104" s="122"/>
      <c r="L104" s="86"/>
      <c r="M104" s="86"/>
      <c r="N104" s="86"/>
      <c r="O104" s="86"/>
      <c r="P104" s="86"/>
      <c r="Q104" s="86"/>
      <c r="R104" s="86"/>
      <c r="S104" s="86"/>
      <c r="T104" s="86"/>
      <c r="U104" s="86"/>
      <c r="V104" s="86"/>
      <c r="W104" s="86"/>
      <c r="X104" s="86"/>
      <c r="Y104" s="86"/>
      <c r="Z104" s="86"/>
    </row>
    <row r="105" spans="1:26" ht="15.75" hidden="1" customHeight="1" x14ac:dyDescent="0.15">
      <c r="A105" s="56"/>
      <c r="B105" s="56"/>
      <c r="C105" s="86"/>
      <c r="D105" s="86"/>
      <c r="E105" s="86"/>
      <c r="F105" s="86"/>
      <c r="G105" s="87"/>
      <c r="H105" s="87"/>
      <c r="I105" s="108"/>
      <c r="J105" s="86"/>
      <c r="K105" s="122"/>
      <c r="L105" s="86"/>
      <c r="M105" s="86"/>
      <c r="N105" s="86"/>
      <c r="O105" s="86"/>
      <c r="P105" s="86"/>
      <c r="Q105" s="86"/>
      <c r="R105" s="86"/>
      <c r="S105" s="86"/>
      <c r="T105" s="86"/>
      <c r="U105" s="86"/>
      <c r="V105" s="86"/>
      <c r="W105" s="86"/>
      <c r="X105" s="86"/>
      <c r="Y105" s="86"/>
      <c r="Z105" s="86"/>
    </row>
    <row r="106" spans="1:26" ht="15.75" hidden="1" customHeight="1" x14ac:dyDescent="0.15">
      <c r="A106" s="56"/>
      <c r="B106" s="56"/>
      <c r="C106" s="86"/>
      <c r="D106" s="86"/>
      <c r="E106" s="86"/>
      <c r="F106" s="86"/>
      <c r="G106" s="87"/>
      <c r="H106" s="87"/>
      <c r="I106" s="108"/>
      <c r="J106" s="86"/>
      <c r="K106" s="122"/>
      <c r="L106" s="86"/>
      <c r="M106" s="86"/>
      <c r="N106" s="86"/>
      <c r="O106" s="86"/>
      <c r="P106" s="86"/>
      <c r="Q106" s="86"/>
      <c r="R106" s="86"/>
      <c r="S106" s="86"/>
      <c r="T106" s="86"/>
      <c r="U106" s="86"/>
      <c r="V106" s="86"/>
      <c r="W106" s="86"/>
      <c r="X106" s="86"/>
      <c r="Y106" s="86"/>
      <c r="Z106" s="86"/>
    </row>
    <row r="107" spans="1:26" ht="15.75" hidden="1" customHeight="1" x14ac:dyDescent="0.15">
      <c r="A107" s="56"/>
      <c r="B107" s="56"/>
      <c r="C107" s="86"/>
      <c r="D107" s="86"/>
      <c r="E107" s="86"/>
      <c r="F107" s="86"/>
      <c r="G107" s="87"/>
      <c r="H107" s="87"/>
      <c r="I107" s="108"/>
      <c r="J107" s="86"/>
      <c r="K107" s="122"/>
      <c r="L107" s="86"/>
      <c r="M107" s="86"/>
      <c r="N107" s="86"/>
      <c r="O107" s="86"/>
      <c r="P107" s="86"/>
      <c r="Q107" s="86"/>
      <c r="R107" s="86"/>
      <c r="S107" s="86"/>
      <c r="T107" s="86"/>
      <c r="U107" s="86"/>
      <c r="V107" s="86"/>
      <c r="W107" s="86"/>
      <c r="X107" s="86"/>
      <c r="Y107" s="86"/>
      <c r="Z107" s="86"/>
    </row>
    <row r="108" spans="1:26" ht="20.100000000000001" customHeight="1" x14ac:dyDescent="0.15">
      <c r="A108" s="56"/>
      <c r="B108" s="56"/>
      <c r="C108" s="86"/>
      <c r="D108" s="86"/>
      <c r="E108" s="86"/>
      <c r="F108" s="86"/>
      <c r="G108" s="87"/>
      <c r="H108" s="87"/>
      <c r="I108" s="108"/>
      <c r="J108" s="86"/>
      <c r="K108" s="122"/>
      <c r="L108" s="86"/>
      <c r="M108" s="86"/>
      <c r="N108" s="86"/>
      <c r="O108" s="86"/>
      <c r="P108" s="86"/>
      <c r="Q108" s="86"/>
      <c r="R108" s="86"/>
      <c r="S108" s="86"/>
      <c r="T108" s="86"/>
      <c r="U108" s="86"/>
      <c r="V108" s="86"/>
      <c r="W108" s="86"/>
      <c r="X108" s="86"/>
      <c r="Y108" s="86"/>
      <c r="Z108" s="86"/>
    </row>
    <row r="109" spans="1:26" ht="20.100000000000001" customHeight="1" x14ac:dyDescent="0.15">
      <c r="A109" s="56"/>
      <c r="B109" s="56"/>
      <c r="C109" s="71" t="s">
        <v>37</v>
      </c>
      <c r="D109" s="72"/>
      <c r="E109" s="72"/>
      <c r="F109" s="72"/>
      <c r="G109" s="72"/>
      <c r="H109" s="73"/>
      <c r="Q109" s="123"/>
    </row>
    <row r="110" spans="1:26" ht="15" customHeight="1" x14ac:dyDescent="0.15">
      <c r="A110" s="56"/>
      <c r="B110" s="56"/>
      <c r="C110" s="124"/>
      <c r="D110" s="125"/>
      <c r="E110" s="125"/>
      <c r="F110" s="125"/>
      <c r="G110" s="126"/>
      <c r="H110" s="126"/>
      <c r="I110" s="127"/>
      <c r="J110" s="78"/>
      <c r="K110" s="128"/>
      <c r="L110" s="78"/>
      <c r="M110" s="78"/>
      <c r="N110" s="78"/>
      <c r="O110" s="78"/>
      <c r="P110" s="78"/>
      <c r="Q110" s="129"/>
      <c r="R110" s="78"/>
      <c r="S110" s="78"/>
      <c r="T110" s="78"/>
      <c r="U110" s="78"/>
      <c r="V110" s="78"/>
      <c r="W110" s="78"/>
      <c r="X110" s="78"/>
      <c r="Y110" s="78"/>
      <c r="Z110" s="79"/>
    </row>
    <row r="111" spans="1:26" ht="30" customHeight="1" x14ac:dyDescent="0.15">
      <c r="A111" s="56"/>
      <c r="B111" s="56"/>
      <c r="C111" s="124"/>
      <c r="D111" s="130" t="s">
        <v>52</v>
      </c>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85"/>
    </row>
    <row r="112" spans="1:26" ht="20.100000000000001" customHeight="1" x14ac:dyDescent="0.15">
      <c r="A112" s="56"/>
      <c r="B112" s="56"/>
      <c r="C112" s="80"/>
      <c r="D112" s="81">
        <v>1</v>
      </c>
      <c r="E112" s="49" t="s">
        <v>38</v>
      </c>
      <c r="I112" s="35"/>
      <c r="J112" s="35"/>
      <c r="K112" s="35"/>
      <c r="L112" s="35"/>
      <c r="M112" s="35"/>
      <c r="N112" s="35"/>
      <c r="O112" s="35"/>
      <c r="P112" s="35"/>
      <c r="Q112" s="43"/>
      <c r="R112" s="35"/>
      <c r="S112" s="35"/>
      <c r="T112" s="35"/>
      <c r="U112" s="35"/>
      <c r="V112" s="35"/>
      <c r="W112" s="35"/>
      <c r="X112" s="35"/>
      <c r="Y112" s="35"/>
      <c r="Z112" s="85"/>
    </row>
    <row r="113" spans="1:26" ht="20.100000000000001" customHeight="1" x14ac:dyDescent="0.15">
      <c r="A113" s="56"/>
      <c r="B113" s="56"/>
      <c r="C113" s="80"/>
      <c r="D113" s="81"/>
      <c r="E113" s="86"/>
      <c r="F113" s="86"/>
      <c r="G113" s="87"/>
      <c r="H113" s="87"/>
      <c r="I113" s="93"/>
      <c r="J113" s="89" t="s">
        <v>39</v>
      </c>
      <c r="K113" s="116"/>
      <c r="L113" s="88"/>
      <c r="M113" s="88"/>
      <c r="N113" s="88"/>
      <c r="O113" s="88"/>
      <c r="P113" s="88"/>
      <c r="Q113" s="131"/>
      <c r="R113" s="88"/>
      <c r="S113" s="88"/>
      <c r="T113" s="88"/>
      <c r="U113" s="88"/>
      <c r="V113" s="88"/>
      <c r="W113" s="88"/>
      <c r="X113" s="88"/>
      <c r="Y113" s="88"/>
      <c r="Z113" s="85"/>
    </row>
    <row r="114" spans="1:26" ht="20.100000000000001" customHeight="1" x14ac:dyDescent="0.15">
      <c r="A114" s="56">
        <f>IFERROR(IF(AND(TRIM($I114)&lt;&gt;"", NOT(OR(IFERROR(SEARCH(" ",$I114),0)&gt;0, IFERROR(SEARCH("　",$I114),0)&gt;0))),1001,0),3)</f>
        <v>0</v>
      </c>
      <c r="B114" s="56"/>
      <c r="C114" s="80"/>
      <c r="D114" s="81">
        <f>D112+1</f>
        <v>2</v>
      </c>
      <c r="E114" s="49" t="s">
        <v>40</v>
      </c>
      <c r="I114" s="35"/>
      <c r="J114" s="35"/>
      <c r="K114" s="35"/>
      <c r="L114" s="35"/>
      <c r="M114" s="35"/>
      <c r="N114" s="35"/>
      <c r="O114" s="35"/>
      <c r="P114" s="35"/>
      <c r="Q114" s="35"/>
      <c r="R114" s="35"/>
      <c r="S114" s="35"/>
      <c r="T114" s="35"/>
      <c r="U114" s="35"/>
      <c r="V114" s="35"/>
      <c r="W114" s="35"/>
      <c r="X114" s="35"/>
      <c r="Y114" s="35"/>
      <c r="Z114" s="85"/>
    </row>
    <row r="115" spans="1:26" ht="20.100000000000001" customHeight="1" x14ac:dyDescent="0.15">
      <c r="A115" s="56"/>
      <c r="B115" s="56"/>
      <c r="C115" s="80"/>
      <c r="D115" s="81"/>
      <c r="E115" s="86"/>
      <c r="F115" s="86"/>
      <c r="G115" s="87"/>
      <c r="H115" s="87"/>
      <c r="I115" s="93"/>
      <c r="J115" s="89" t="s">
        <v>19</v>
      </c>
      <c r="K115" s="89"/>
      <c r="L115" s="89"/>
      <c r="M115" s="89"/>
      <c r="N115" s="89"/>
      <c r="O115" s="89"/>
      <c r="P115" s="89"/>
      <c r="Q115" s="89"/>
      <c r="R115" s="89"/>
      <c r="S115" s="89"/>
      <c r="T115" s="89"/>
      <c r="U115" s="89"/>
      <c r="V115" s="89"/>
      <c r="W115" s="89"/>
      <c r="X115" s="89"/>
      <c r="Y115" s="89"/>
      <c r="Z115" s="85"/>
    </row>
    <row r="116" spans="1:26" ht="20.100000000000001" customHeight="1" x14ac:dyDescent="0.15">
      <c r="A116" s="56">
        <f>IFERROR(IF(AND(TRIM($I116)&lt;&gt;"", NOT(OR(IFERROR(SEARCH(" ",$I116),0)&gt;0, IFERROR(SEARCH("　",$I116),0)&gt;0))),1001,0),3)</f>
        <v>0</v>
      </c>
      <c r="B116" s="56"/>
      <c r="C116" s="80"/>
      <c r="D116" s="81">
        <f>D114+1</f>
        <v>3</v>
      </c>
      <c r="E116" s="49" t="s">
        <v>41</v>
      </c>
      <c r="I116" s="35"/>
      <c r="J116" s="35"/>
      <c r="K116" s="35"/>
      <c r="L116" s="35"/>
      <c r="M116" s="35"/>
      <c r="N116" s="35"/>
      <c r="O116" s="35"/>
      <c r="P116" s="35"/>
      <c r="Q116" s="35"/>
      <c r="R116" s="35"/>
      <c r="S116" s="35"/>
      <c r="T116" s="35"/>
      <c r="U116" s="35"/>
      <c r="V116" s="35"/>
      <c r="W116" s="35"/>
      <c r="X116" s="35"/>
      <c r="Y116" s="35"/>
      <c r="Z116" s="85"/>
    </row>
    <row r="117" spans="1:26" ht="20.100000000000001" customHeight="1" x14ac:dyDescent="0.15">
      <c r="A117" s="56"/>
      <c r="B117" s="56"/>
      <c r="C117" s="80"/>
      <c r="D117" s="86"/>
      <c r="E117" s="86"/>
      <c r="F117" s="86"/>
      <c r="G117" s="87"/>
      <c r="H117" s="87"/>
      <c r="I117" s="93"/>
      <c r="J117" s="89" t="s">
        <v>21</v>
      </c>
      <c r="K117" s="89"/>
      <c r="L117" s="89"/>
      <c r="M117" s="89"/>
      <c r="N117" s="89"/>
      <c r="O117" s="89"/>
      <c r="P117" s="89"/>
      <c r="Q117" s="89"/>
      <c r="R117" s="89"/>
      <c r="S117" s="89"/>
      <c r="T117" s="89"/>
      <c r="U117" s="89"/>
      <c r="V117" s="89"/>
      <c r="W117" s="89"/>
      <c r="X117" s="89"/>
      <c r="Y117" s="89"/>
      <c r="Z117" s="85"/>
    </row>
    <row r="118" spans="1:26" ht="20.100000000000001" customHeight="1" x14ac:dyDescent="0.15">
      <c r="A118" s="56"/>
      <c r="B118" s="56"/>
      <c r="C118" s="80"/>
      <c r="D118" s="81">
        <f>D116+1</f>
        <v>4</v>
      </c>
      <c r="E118" s="49" t="s">
        <v>11</v>
      </c>
      <c r="I118" s="44"/>
      <c r="J118" s="45"/>
      <c r="K118" s="45"/>
      <c r="L118" s="45"/>
      <c r="M118" s="45"/>
      <c r="N118" s="86"/>
      <c r="O118" s="86"/>
      <c r="P118" s="86"/>
      <c r="Q118" s="86"/>
      <c r="R118" s="86"/>
      <c r="S118" s="86"/>
      <c r="T118" s="86"/>
      <c r="U118" s="86"/>
      <c r="V118" s="86"/>
      <c r="W118" s="86"/>
      <c r="X118" s="86"/>
      <c r="Y118" s="86"/>
      <c r="Z118" s="85"/>
    </row>
    <row r="119" spans="1:26" ht="20.100000000000001" customHeight="1" x14ac:dyDescent="0.15">
      <c r="A119" s="56"/>
      <c r="B119" s="56"/>
      <c r="C119" s="80"/>
      <c r="D119" s="81"/>
      <c r="E119" s="86"/>
      <c r="F119" s="86"/>
      <c r="G119" s="87"/>
      <c r="H119" s="87"/>
      <c r="I119" s="83"/>
      <c r="J119" s="89" t="s">
        <v>58</v>
      </c>
      <c r="K119" s="88"/>
      <c r="L119" s="88"/>
      <c r="M119" s="88"/>
      <c r="N119" s="88"/>
      <c r="O119" s="88"/>
      <c r="P119" s="88"/>
      <c r="Q119" s="88"/>
      <c r="R119" s="88"/>
      <c r="S119" s="88"/>
      <c r="T119" s="88"/>
      <c r="U119" s="88"/>
      <c r="V119" s="88"/>
      <c r="W119" s="88"/>
      <c r="X119" s="88"/>
      <c r="Y119" s="88"/>
      <c r="Z119" s="85"/>
    </row>
    <row r="120" spans="1:26" ht="20.100000000000001" customHeight="1" x14ac:dyDescent="0.15">
      <c r="A120" s="56">
        <f>IFERROR(IF(AND(TRIM($I120)&lt;&gt;"", AND(OR(ISERROR(FIND("@"&amp;LEFT($I120,3)&amp;"@", 都道府県3))=FALSE, ISERROR(FIND("@"&amp;LEFT($I120,4)&amp;"@",都道府県4))=FALSE))=FALSE),1001,0),3)</f>
        <v>0</v>
      </c>
      <c r="B120" s="56"/>
      <c r="C120" s="80"/>
      <c r="D120" s="81">
        <f>D118+1</f>
        <v>5</v>
      </c>
      <c r="E120" s="49" t="s">
        <v>12</v>
      </c>
      <c r="I120" s="33"/>
      <c r="J120" s="33"/>
      <c r="K120" s="33"/>
      <c r="L120" s="33"/>
      <c r="M120" s="33"/>
      <c r="N120" s="33"/>
      <c r="O120" s="33"/>
      <c r="P120" s="33"/>
      <c r="Q120" s="34"/>
      <c r="R120" s="33"/>
      <c r="S120" s="33"/>
      <c r="T120" s="33"/>
      <c r="U120" s="33"/>
      <c r="V120" s="33"/>
      <c r="W120" s="33"/>
      <c r="X120" s="33"/>
      <c r="Y120" s="33"/>
      <c r="Z120" s="85"/>
    </row>
    <row r="121" spans="1:26" ht="20.100000000000001" customHeight="1" x14ac:dyDescent="0.15">
      <c r="A121" s="56"/>
      <c r="B121" s="56"/>
      <c r="C121" s="80"/>
      <c r="D121" s="81"/>
      <c r="E121" s="86"/>
      <c r="F121" s="86"/>
      <c r="G121" s="87"/>
      <c r="H121" s="87"/>
      <c r="I121" s="83"/>
      <c r="J121" s="89" t="s">
        <v>42</v>
      </c>
      <c r="K121" s="88"/>
      <c r="L121" s="88"/>
      <c r="M121" s="88"/>
      <c r="N121" s="88"/>
      <c r="O121" s="88"/>
      <c r="P121" s="88"/>
      <c r="Q121" s="88"/>
      <c r="R121" s="88"/>
      <c r="S121" s="88"/>
      <c r="T121" s="88"/>
      <c r="U121" s="88"/>
      <c r="V121" s="88"/>
      <c r="W121" s="88"/>
      <c r="X121" s="88"/>
      <c r="Y121" s="88"/>
      <c r="Z121" s="85"/>
    </row>
    <row r="122" spans="1:26" ht="20.100000000000001" customHeight="1" x14ac:dyDescent="0.15">
      <c r="A122" s="56">
        <f>IFERROR(IF(AND(TRIM($I122)&lt;&gt;"", NOT(AND(ISNUMBER(VALUE(SUBSTITUTE($I122,"-",""))), IFERROR(SEARCH("-",$I122),0)&gt;0))),1001,0),3)</f>
        <v>0</v>
      </c>
      <c r="B122" s="56"/>
      <c r="C122" s="80"/>
      <c r="D122" s="81">
        <f>D120+1</f>
        <v>6</v>
      </c>
      <c r="E122" s="49" t="s">
        <v>22</v>
      </c>
      <c r="I122" s="35"/>
      <c r="J122" s="35"/>
      <c r="K122" s="35"/>
      <c r="L122" s="35"/>
      <c r="M122" s="35"/>
      <c r="O122" s="94" t="s">
        <v>23</v>
      </c>
      <c r="P122" s="1"/>
      <c r="Q122" s="49" t="s">
        <v>24</v>
      </c>
      <c r="Y122" s="88"/>
      <c r="Z122" s="85"/>
    </row>
    <row r="123" spans="1:26" ht="20.100000000000001" customHeight="1" x14ac:dyDescent="0.15">
      <c r="A123" s="56"/>
      <c r="B123" s="56"/>
      <c r="C123" s="90"/>
      <c r="D123" s="86"/>
      <c r="E123" s="86"/>
      <c r="F123" s="86"/>
      <c r="G123" s="87"/>
      <c r="H123" s="87"/>
      <c r="I123" s="83"/>
      <c r="J123" s="89" t="s">
        <v>43</v>
      </c>
      <c r="K123" s="88"/>
      <c r="L123" s="88"/>
      <c r="M123" s="88"/>
      <c r="N123" s="88"/>
      <c r="O123" s="88"/>
      <c r="P123" s="88"/>
      <c r="Q123" s="88"/>
      <c r="R123" s="88"/>
      <c r="S123" s="88"/>
      <c r="T123" s="88"/>
      <c r="U123" s="88"/>
      <c r="V123" s="88"/>
      <c r="W123" s="88"/>
      <c r="X123" s="88"/>
      <c r="Y123" s="88"/>
      <c r="Z123" s="85"/>
    </row>
    <row r="124" spans="1:26" ht="20.100000000000001" customHeight="1" x14ac:dyDescent="0.15">
      <c r="A124" s="56">
        <f>IFERROR(IF(AND(TRIM($I124)&lt;&gt;"", NOT(AND(ISNUMBER(VALUE(SUBSTITUTE($I124,"-",""))), IFERROR(SEARCH("-",$I124),0)&gt;0))),1001,0),3)</f>
        <v>0</v>
      </c>
      <c r="B124" s="56"/>
      <c r="C124" s="80"/>
      <c r="D124" s="81">
        <f>D122+1</f>
        <v>7</v>
      </c>
      <c r="E124" s="49" t="s">
        <v>26</v>
      </c>
      <c r="I124" s="35"/>
      <c r="J124" s="35"/>
      <c r="K124" s="35"/>
      <c r="L124" s="35"/>
      <c r="M124" s="35"/>
      <c r="N124" s="88"/>
      <c r="O124" s="88"/>
      <c r="P124" s="88"/>
      <c r="Q124" s="88"/>
      <c r="R124" s="88"/>
      <c r="S124" s="88"/>
      <c r="T124" s="88"/>
      <c r="U124" s="88"/>
      <c r="V124" s="88"/>
      <c r="W124" s="88"/>
      <c r="X124" s="88"/>
      <c r="Y124" s="88"/>
      <c r="Z124" s="85"/>
    </row>
    <row r="125" spans="1:26" ht="20.100000000000001" customHeight="1" x14ac:dyDescent="0.15">
      <c r="A125" s="56"/>
      <c r="B125" s="56"/>
      <c r="C125" s="90"/>
      <c r="D125" s="86"/>
      <c r="E125" s="86"/>
      <c r="F125" s="86"/>
      <c r="G125" s="87"/>
      <c r="H125" s="87"/>
      <c r="I125" s="83"/>
      <c r="J125" s="89" t="s">
        <v>43</v>
      </c>
      <c r="K125" s="88"/>
      <c r="L125" s="88"/>
      <c r="M125" s="88"/>
      <c r="N125" s="88"/>
      <c r="O125" s="88"/>
      <c r="P125" s="88"/>
      <c r="Q125" s="88"/>
      <c r="R125" s="88"/>
      <c r="S125" s="88"/>
      <c r="T125" s="88"/>
      <c r="U125" s="88"/>
      <c r="V125" s="88"/>
      <c r="W125" s="88"/>
      <c r="X125" s="88"/>
      <c r="Y125" s="88"/>
      <c r="Z125" s="85"/>
    </row>
    <row r="126" spans="1:26" ht="20.100000000000001" customHeight="1" x14ac:dyDescent="0.15">
      <c r="A126" s="56">
        <f>IFERROR(IF(AND(TRIM($I126)&lt;&gt;"", NOT(IFERROR(SEARCH("@",$I126),0)&gt;0)),1001,0),3)</f>
        <v>0</v>
      </c>
      <c r="B126" s="56"/>
      <c r="C126" s="80"/>
      <c r="D126" s="81">
        <f>D124+1</f>
        <v>8</v>
      </c>
      <c r="E126" s="49" t="s">
        <v>27</v>
      </c>
      <c r="I126" s="35"/>
      <c r="J126" s="35"/>
      <c r="K126" s="35"/>
      <c r="L126" s="35"/>
      <c r="M126" s="35"/>
      <c r="N126" s="35"/>
      <c r="O126" s="35"/>
      <c r="P126" s="35"/>
      <c r="Q126" s="40"/>
      <c r="R126" s="35"/>
      <c r="S126" s="35"/>
      <c r="T126" s="35"/>
      <c r="U126" s="35"/>
      <c r="V126" s="35"/>
      <c r="W126" s="35"/>
      <c r="X126" s="35"/>
      <c r="Y126" s="35"/>
      <c r="Z126" s="85"/>
    </row>
    <row r="127" spans="1:26" ht="20.100000000000001" customHeight="1" x14ac:dyDescent="0.15">
      <c r="A127" s="56"/>
      <c r="B127" s="56"/>
      <c r="C127" s="90"/>
      <c r="D127" s="86"/>
      <c r="E127" s="86"/>
      <c r="F127" s="86"/>
      <c r="G127" s="87"/>
      <c r="H127" s="87"/>
      <c r="I127" s="83"/>
      <c r="J127" s="95" t="s">
        <v>56</v>
      </c>
      <c r="K127" s="116"/>
      <c r="L127" s="88"/>
      <c r="M127" s="88"/>
      <c r="N127" s="88"/>
      <c r="O127" s="88"/>
      <c r="P127" s="88"/>
      <c r="Q127" s="117"/>
      <c r="R127" s="88"/>
      <c r="S127" s="88"/>
      <c r="T127" s="88"/>
      <c r="U127" s="88"/>
      <c r="V127" s="88"/>
      <c r="W127" s="88"/>
      <c r="X127" s="88"/>
      <c r="Y127" s="88"/>
      <c r="Z127" s="85"/>
    </row>
    <row r="128" spans="1:26" ht="20.100000000000001" customHeight="1" x14ac:dyDescent="0.15">
      <c r="A128" s="56"/>
      <c r="B128" s="56"/>
      <c r="C128" s="101"/>
      <c r="D128" s="102"/>
      <c r="E128" s="102"/>
      <c r="F128" s="102"/>
      <c r="G128" s="103"/>
      <c r="H128" s="103"/>
      <c r="I128" s="132"/>
      <c r="J128" s="105"/>
      <c r="K128" s="106"/>
      <c r="L128" s="105"/>
      <c r="M128" s="105"/>
      <c r="N128" s="105"/>
      <c r="O128" s="105"/>
      <c r="P128" s="105"/>
      <c r="Q128" s="133"/>
      <c r="R128" s="105"/>
      <c r="S128" s="105"/>
      <c r="T128" s="105"/>
      <c r="U128" s="105"/>
      <c r="V128" s="105"/>
      <c r="W128" s="105"/>
      <c r="X128" s="105"/>
      <c r="Y128" s="105"/>
      <c r="Z128" s="107"/>
    </row>
    <row r="129" spans="1:26" ht="20.100000000000001" customHeight="1" x14ac:dyDescent="0.15">
      <c r="A129" s="56"/>
      <c r="B129" s="56"/>
      <c r="C129" s="86"/>
      <c r="D129" s="86"/>
      <c r="E129" s="86"/>
      <c r="F129" s="86"/>
      <c r="G129" s="87"/>
      <c r="H129" s="87"/>
      <c r="I129" s="110"/>
      <c r="J129" s="109"/>
      <c r="K129" s="109"/>
      <c r="L129" s="109"/>
      <c r="M129" s="109"/>
      <c r="N129" s="109"/>
      <c r="O129" s="109"/>
      <c r="P129" s="109"/>
      <c r="Q129" s="134"/>
      <c r="R129" s="109"/>
      <c r="S129" s="109"/>
      <c r="T129" s="109"/>
      <c r="U129" s="109"/>
      <c r="V129" s="109"/>
      <c r="W129" s="109"/>
      <c r="X129" s="109"/>
      <c r="Y129" s="109"/>
      <c r="Z129" s="86"/>
    </row>
    <row r="130" spans="1:26" ht="15.75" hidden="1" customHeight="1" x14ac:dyDescent="0.15">
      <c r="A130" s="56"/>
      <c r="B130" s="56"/>
      <c r="C130" s="86"/>
      <c r="D130" s="86"/>
      <c r="E130" s="86"/>
      <c r="F130" s="86"/>
      <c r="G130" s="87"/>
      <c r="H130" s="87"/>
      <c r="I130" s="110"/>
      <c r="J130" s="109"/>
      <c r="K130" s="109"/>
      <c r="L130" s="109"/>
      <c r="M130" s="109"/>
      <c r="N130" s="109"/>
      <c r="O130" s="109"/>
      <c r="P130" s="109"/>
      <c r="Q130" s="134"/>
      <c r="R130" s="109"/>
      <c r="S130" s="109"/>
      <c r="T130" s="109"/>
      <c r="U130" s="109"/>
      <c r="V130" s="109"/>
      <c r="W130" s="109"/>
      <c r="X130" s="109"/>
      <c r="Y130" s="109"/>
      <c r="Z130" s="86"/>
    </row>
    <row r="131" spans="1:26" ht="15.75" hidden="1" customHeight="1" x14ac:dyDescent="0.15">
      <c r="A131" s="56"/>
      <c r="B131" s="56"/>
      <c r="C131" s="86"/>
      <c r="D131" s="86"/>
      <c r="E131" s="86"/>
      <c r="F131" s="86"/>
      <c r="G131" s="87"/>
      <c r="H131" s="87"/>
      <c r="I131" s="110"/>
      <c r="J131" s="109"/>
      <c r="K131" s="109"/>
      <c r="L131" s="109"/>
      <c r="M131" s="109"/>
      <c r="N131" s="109"/>
      <c r="O131" s="109"/>
      <c r="P131" s="109"/>
      <c r="Q131" s="134"/>
      <c r="R131" s="109"/>
      <c r="S131" s="109"/>
      <c r="T131" s="109"/>
      <c r="U131" s="109"/>
      <c r="V131" s="109"/>
      <c r="W131" s="109"/>
      <c r="X131" s="109"/>
      <c r="Y131" s="109"/>
      <c r="Z131" s="86"/>
    </row>
    <row r="132" spans="1:26" ht="15.75" hidden="1" customHeight="1" x14ac:dyDescent="0.15">
      <c r="A132" s="56"/>
      <c r="B132" s="56"/>
      <c r="C132" s="86"/>
      <c r="D132" s="86"/>
      <c r="E132" s="86"/>
      <c r="F132" s="86"/>
      <c r="G132" s="87"/>
      <c r="H132" s="87"/>
      <c r="I132" s="110"/>
      <c r="J132" s="109"/>
      <c r="K132" s="109"/>
      <c r="L132" s="109"/>
      <c r="M132" s="109"/>
      <c r="N132" s="109"/>
      <c r="O132" s="109"/>
      <c r="P132" s="109"/>
      <c r="Q132" s="134"/>
      <c r="R132" s="109"/>
      <c r="S132" s="109"/>
      <c r="T132" s="109"/>
      <c r="U132" s="109"/>
      <c r="V132" s="109"/>
      <c r="W132" s="109"/>
      <c r="X132" s="109"/>
      <c r="Y132" s="109"/>
      <c r="Z132" s="86"/>
    </row>
    <row r="133" spans="1:26" ht="15.75" hidden="1" customHeight="1" x14ac:dyDescent="0.15">
      <c r="A133" s="56"/>
      <c r="B133" s="56"/>
      <c r="C133" s="86"/>
      <c r="D133" s="86"/>
      <c r="E133" s="86"/>
      <c r="F133" s="86"/>
      <c r="G133" s="87"/>
      <c r="H133" s="87"/>
      <c r="I133" s="110"/>
      <c r="J133" s="109"/>
      <c r="K133" s="109"/>
      <c r="L133" s="109"/>
      <c r="M133" s="109"/>
      <c r="N133" s="109"/>
      <c r="O133" s="109"/>
      <c r="P133" s="109"/>
      <c r="Q133" s="134"/>
      <c r="R133" s="109"/>
      <c r="S133" s="109"/>
      <c r="T133" s="109"/>
      <c r="U133" s="109"/>
      <c r="V133" s="109"/>
      <c r="W133" s="109"/>
      <c r="X133" s="109"/>
      <c r="Y133" s="109"/>
      <c r="Z133" s="86"/>
    </row>
    <row r="134" spans="1:26" ht="15.75" hidden="1" customHeight="1" x14ac:dyDescent="0.15">
      <c r="A134" s="56"/>
      <c r="B134" s="56"/>
      <c r="C134" s="86"/>
      <c r="D134" s="86"/>
      <c r="E134" s="86"/>
      <c r="F134" s="86"/>
      <c r="G134" s="87"/>
      <c r="H134" s="87"/>
      <c r="I134" s="110"/>
      <c r="J134" s="109"/>
      <c r="K134" s="109"/>
      <c r="L134" s="109"/>
      <c r="M134" s="109"/>
      <c r="N134" s="109"/>
      <c r="O134" s="109"/>
      <c r="P134" s="109"/>
      <c r="Q134" s="134"/>
      <c r="R134" s="109"/>
      <c r="S134" s="109"/>
      <c r="T134" s="109"/>
      <c r="U134" s="109"/>
      <c r="V134" s="109"/>
      <c r="W134" s="109"/>
      <c r="X134" s="109"/>
      <c r="Y134" s="109"/>
      <c r="Z134" s="86"/>
    </row>
    <row r="135" spans="1:26" ht="15.75" hidden="1" customHeight="1" x14ac:dyDescent="0.15">
      <c r="A135" s="56"/>
      <c r="B135" s="56"/>
      <c r="C135" s="86"/>
      <c r="D135" s="86"/>
      <c r="E135" s="86"/>
      <c r="F135" s="86"/>
      <c r="G135" s="87"/>
      <c r="H135" s="87"/>
      <c r="I135" s="110"/>
      <c r="J135" s="109"/>
      <c r="K135" s="109"/>
      <c r="L135" s="109"/>
      <c r="M135" s="109"/>
      <c r="N135" s="109"/>
      <c r="O135" s="109"/>
      <c r="P135" s="109"/>
      <c r="Q135" s="134"/>
      <c r="R135" s="109"/>
      <c r="S135" s="109"/>
      <c r="T135" s="109"/>
      <c r="U135" s="109"/>
      <c r="V135" s="109"/>
      <c r="W135" s="109"/>
      <c r="X135" s="109"/>
      <c r="Y135" s="109"/>
      <c r="Z135" s="86"/>
    </row>
    <row r="136" spans="1:26" ht="15.75" hidden="1" customHeight="1" x14ac:dyDescent="0.15">
      <c r="A136" s="56"/>
      <c r="B136" s="56"/>
      <c r="C136" s="86"/>
      <c r="D136" s="86"/>
      <c r="E136" s="86"/>
      <c r="F136" s="86"/>
      <c r="G136" s="87"/>
      <c r="H136" s="87"/>
      <c r="I136" s="110"/>
      <c r="J136" s="109"/>
      <c r="K136" s="109"/>
      <c r="L136" s="109"/>
      <c r="M136" s="109"/>
      <c r="N136" s="109"/>
      <c r="O136" s="109"/>
      <c r="P136" s="109"/>
      <c r="Q136" s="134"/>
      <c r="R136" s="109"/>
      <c r="S136" s="109"/>
      <c r="T136" s="109"/>
      <c r="U136" s="109"/>
      <c r="V136" s="109"/>
      <c r="W136" s="109"/>
      <c r="X136" s="109"/>
      <c r="Y136" s="109"/>
      <c r="Z136" s="86"/>
    </row>
    <row r="137" spans="1:26" ht="15.75" hidden="1" customHeight="1" x14ac:dyDescent="0.15">
      <c r="A137" s="56"/>
      <c r="B137" s="56"/>
      <c r="C137" s="86"/>
      <c r="D137" s="86"/>
      <c r="E137" s="86"/>
      <c r="F137" s="86"/>
      <c r="G137" s="87"/>
      <c r="H137" s="87"/>
      <c r="I137" s="110"/>
      <c r="J137" s="109"/>
      <c r="K137" s="109"/>
      <c r="L137" s="109"/>
      <c r="M137" s="109"/>
      <c r="N137" s="109"/>
      <c r="O137" s="109"/>
      <c r="P137" s="109"/>
      <c r="Q137" s="134"/>
      <c r="R137" s="109"/>
      <c r="S137" s="109"/>
      <c r="T137" s="109"/>
      <c r="U137" s="109"/>
      <c r="V137" s="109"/>
      <c r="W137" s="109"/>
      <c r="X137" s="109"/>
      <c r="Y137" s="109"/>
      <c r="Z137" s="86"/>
    </row>
    <row r="138" spans="1:26" ht="15.75" hidden="1" customHeight="1" x14ac:dyDescent="0.15">
      <c r="A138" s="56"/>
      <c r="B138" s="56"/>
      <c r="C138" s="86"/>
      <c r="D138" s="86"/>
      <c r="E138" s="86"/>
      <c r="F138" s="86"/>
      <c r="G138" s="87"/>
      <c r="H138" s="87"/>
      <c r="I138" s="110"/>
      <c r="J138" s="109"/>
      <c r="K138" s="109"/>
      <c r="L138" s="109"/>
      <c r="M138" s="109"/>
      <c r="N138" s="109"/>
      <c r="O138" s="109"/>
      <c r="P138" s="109"/>
      <c r="Q138" s="134"/>
      <c r="R138" s="109"/>
      <c r="S138" s="109"/>
      <c r="T138" s="109"/>
      <c r="U138" s="109"/>
      <c r="V138" s="109"/>
      <c r="W138" s="109"/>
      <c r="X138" s="109"/>
      <c r="Y138" s="109"/>
      <c r="Z138" s="86"/>
    </row>
    <row r="139" spans="1:26" ht="15.75" hidden="1" customHeight="1" x14ac:dyDescent="0.15">
      <c r="A139" s="56"/>
      <c r="B139" s="56"/>
      <c r="C139" s="86"/>
      <c r="D139" s="86"/>
      <c r="E139" s="86"/>
      <c r="F139" s="86"/>
      <c r="G139" s="87"/>
      <c r="H139" s="87"/>
      <c r="I139" s="110"/>
      <c r="J139" s="109"/>
      <c r="K139" s="109"/>
      <c r="L139" s="109"/>
      <c r="M139" s="109"/>
      <c r="N139" s="109"/>
      <c r="O139" s="109"/>
      <c r="P139" s="109"/>
      <c r="Q139" s="134"/>
      <c r="R139" s="109"/>
      <c r="S139" s="109"/>
      <c r="T139" s="109"/>
      <c r="U139" s="109"/>
      <c r="V139" s="109"/>
      <c r="W139" s="109"/>
      <c r="X139" s="109"/>
      <c r="Y139" s="109"/>
      <c r="Z139" s="86"/>
    </row>
    <row r="140" spans="1:26" ht="15.75" hidden="1" customHeight="1" x14ac:dyDescent="0.15">
      <c r="A140" s="56"/>
      <c r="B140" s="56"/>
      <c r="C140" s="86"/>
      <c r="D140" s="86"/>
      <c r="E140" s="86"/>
      <c r="F140" s="86"/>
      <c r="G140" s="87"/>
      <c r="H140" s="87"/>
      <c r="I140" s="110"/>
      <c r="J140" s="109"/>
      <c r="K140" s="109"/>
      <c r="L140" s="109"/>
      <c r="M140" s="109"/>
      <c r="N140" s="109"/>
      <c r="O140" s="109"/>
      <c r="P140" s="109"/>
      <c r="Q140" s="134"/>
      <c r="R140" s="109"/>
      <c r="S140" s="109"/>
      <c r="T140" s="109"/>
      <c r="U140" s="109"/>
      <c r="V140" s="109"/>
      <c r="W140" s="109"/>
      <c r="X140" s="109"/>
      <c r="Y140" s="109"/>
      <c r="Z140" s="86"/>
    </row>
    <row r="141" spans="1:26" ht="15.75" hidden="1" customHeight="1" x14ac:dyDescent="0.15">
      <c r="A141" s="56"/>
      <c r="B141" s="56"/>
      <c r="C141" s="86"/>
      <c r="D141" s="86"/>
      <c r="E141" s="86"/>
      <c r="F141" s="86"/>
      <c r="G141" s="87"/>
      <c r="H141" s="87"/>
      <c r="I141" s="110"/>
      <c r="J141" s="109"/>
      <c r="K141" s="109"/>
      <c r="L141" s="109"/>
      <c r="M141" s="109"/>
      <c r="N141" s="109"/>
      <c r="O141" s="109"/>
      <c r="P141" s="109"/>
      <c r="Q141" s="134"/>
      <c r="R141" s="109"/>
      <c r="S141" s="109"/>
      <c r="T141" s="109"/>
      <c r="U141" s="109"/>
      <c r="V141" s="109"/>
      <c r="W141" s="109"/>
      <c r="X141" s="109"/>
      <c r="Y141" s="109"/>
      <c r="Z141" s="86"/>
    </row>
    <row r="142" spans="1:26" ht="15.75" hidden="1" customHeight="1" x14ac:dyDescent="0.15">
      <c r="A142" s="56"/>
      <c r="B142" s="56"/>
      <c r="C142" s="86"/>
      <c r="D142" s="86"/>
      <c r="E142" s="86"/>
      <c r="F142" s="86"/>
      <c r="G142" s="87"/>
      <c r="H142" s="87"/>
      <c r="I142" s="110"/>
      <c r="J142" s="109"/>
      <c r="K142" s="109"/>
      <c r="L142" s="109"/>
      <c r="M142" s="109"/>
      <c r="N142" s="109"/>
      <c r="O142" s="109"/>
      <c r="P142" s="109"/>
      <c r="Q142" s="134"/>
      <c r="R142" s="109"/>
      <c r="S142" s="109"/>
      <c r="T142" s="109"/>
      <c r="U142" s="109"/>
      <c r="V142" s="109"/>
      <c r="W142" s="109"/>
      <c r="X142" s="109"/>
      <c r="Y142" s="109"/>
      <c r="Z142" s="86"/>
    </row>
    <row r="143" spans="1:26" ht="15.75" hidden="1" customHeight="1" x14ac:dyDescent="0.15">
      <c r="A143" s="56"/>
      <c r="B143" s="56"/>
      <c r="C143" s="86"/>
      <c r="D143" s="86"/>
      <c r="E143" s="86"/>
      <c r="F143" s="86"/>
      <c r="G143" s="87"/>
      <c r="H143" s="87"/>
      <c r="I143" s="110"/>
      <c r="J143" s="109"/>
      <c r="K143" s="109"/>
      <c r="L143" s="109"/>
      <c r="M143" s="109"/>
      <c r="N143" s="109"/>
      <c r="O143" s="109"/>
      <c r="P143" s="109"/>
      <c r="Q143" s="134"/>
      <c r="R143" s="109"/>
      <c r="S143" s="109"/>
      <c r="T143" s="109"/>
      <c r="U143" s="109"/>
      <c r="V143" s="109"/>
      <c r="W143" s="109"/>
      <c r="X143" s="109"/>
      <c r="Y143" s="109"/>
      <c r="Z143" s="86"/>
    </row>
    <row r="144" spans="1:26" ht="15.75" hidden="1" customHeight="1" x14ac:dyDescent="0.15">
      <c r="A144" s="56"/>
      <c r="B144" s="56"/>
      <c r="C144" s="86"/>
      <c r="D144" s="86"/>
      <c r="E144" s="86"/>
      <c r="F144" s="86"/>
      <c r="G144" s="87"/>
      <c r="H144" s="87"/>
      <c r="I144" s="110"/>
      <c r="J144" s="109"/>
      <c r="K144" s="109"/>
      <c r="L144" s="109"/>
      <c r="M144" s="109"/>
      <c r="N144" s="109"/>
      <c r="O144" s="109"/>
      <c r="P144" s="109"/>
      <c r="Q144" s="134"/>
      <c r="R144" s="109"/>
      <c r="S144" s="109"/>
      <c r="T144" s="109"/>
      <c r="U144" s="109"/>
      <c r="V144" s="109"/>
      <c r="W144" s="109"/>
      <c r="X144" s="109"/>
      <c r="Y144" s="109"/>
      <c r="Z144" s="86"/>
    </row>
    <row r="145" spans="1:26" ht="15.75" hidden="1" customHeight="1" x14ac:dyDescent="0.15">
      <c r="A145" s="56"/>
      <c r="B145" s="56"/>
      <c r="C145" s="86"/>
      <c r="D145" s="86"/>
      <c r="E145" s="86"/>
      <c r="F145" s="86"/>
      <c r="G145" s="87"/>
      <c r="H145" s="87"/>
      <c r="I145" s="110"/>
      <c r="J145" s="109"/>
      <c r="K145" s="109"/>
      <c r="L145" s="109"/>
      <c r="M145" s="109"/>
      <c r="N145" s="109"/>
      <c r="O145" s="109"/>
      <c r="P145" s="109"/>
      <c r="Q145" s="134"/>
      <c r="R145" s="109"/>
      <c r="S145" s="109"/>
      <c r="T145" s="109"/>
      <c r="U145" s="109"/>
      <c r="V145" s="109"/>
      <c r="W145" s="109"/>
      <c r="X145" s="109"/>
      <c r="Y145" s="109"/>
      <c r="Z145" s="86"/>
    </row>
    <row r="146" spans="1:26" ht="15.75" hidden="1" customHeight="1" x14ac:dyDescent="0.15">
      <c r="A146" s="56"/>
      <c r="B146" s="56"/>
      <c r="C146" s="86"/>
      <c r="D146" s="86"/>
      <c r="E146" s="86"/>
      <c r="F146" s="86"/>
      <c r="G146" s="87"/>
      <c r="H146" s="87"/>
      <c r="I146" s="110"/>
      <c r="J146" s="109"/>
      <c r="K146" s="109"/>
      <c r="L146" s="109"/>
      <c r="M146" s="109"/>
      <c r="N146" s="109"/>
      <c r="O146" s="109"/>
      <c r="P146" s="109"/>
      <c r="Q146" s="134"/>
      <c r="R146" s="109"/>
      <c r="S146" s="109"/>
      <c r="T146" s="109"/>
      <c r="U146" s="109"/>
      <c r="V146" s="109"/>
      <c r="W146" s="109"/>
      <c r="X146" s="109"/>
      <c r="Y146" s="109"/>
      <c r="Z146" s="86"/>
    </row>
    <row r="147" spans="1:26" ht="15.75" hidden="1" customHeight="1" x14ac:dyDescent="0.15">
      <c r="A147" s="56"/>
      <c r="B147" s="56"/>
      <c r="C147" s="86"/>
      <c r="D147" s="86"/>
      <c r="E147" s="86"/>
      <c r="F147" s="86"/>
      <c r="G147" s="87"/>
      <c r="H147" s="87"/>
      <c r="I147" s="110"/>
      <c r="J147" s="109"/>
      <c r="K147" s="109"/>
      <c r="L147" s="109"/>
      <c r="M147" s="109"/>
      <c r="N147" s="109"/>
      <c r="O147" s="109"/>
      <c r="P147" s="109"/>
      <c r="Q147" s="134"/>
      <c r="R147" s="109"/>
      <c r="S147" s="109"/>
      <c r="T147" s="109"/>
      <c r="U147" s="109"/>
      <c r="V147" s="109"/>
      <c r="W147" s="109"/>
      <c r="X147" s="109"/>
      <c r="Y147" s="109"/>
      <c r="Z147" s="86"/>
    </row>
    <row r="148" spans="1:26" ht="15.75" hidden="1" customHeight="1" x14ac:dyDescent="0.15">
      <c r="A148" s="56"/>
      <c r="B148" s="56"/>
      <c r="C148" s="86"/>
      <c r="D148" s="86"/>
      <c r="E148" s="86"/>
      <c r="F148" s="86"/>
      <c r="G148" s="87"/>
      <c r="H148" s="87"/>
      <c r="I148" s="110"/>
      <c r="J148" s="109"/>
      <c r="K148" s="109"/>
      <c r="L148" s="109"/>
      <c r="M148" s="109"/>
      <c r="N148" s="109"/>
      <c r="O148" s="109"/>
      <c r="P148" s="109"/>
      <c r="Q148" s="134"/>
      <c r="R148" s="109"/>
      <c r="S148" s="109"/>
      <c r="T148" s="109"/>
      <c r="U148" s="109"/>
      <c r="V148" s="109"/>
      <c r="W148" s="109"/>
      <c r="X148" s="109"/>
      <c r="Y148" s="109"/>
      <c r="Z148" s="86"/>
    </row>
    <row r="149" spans="1:26" ht="20.100000000000001" customHeight="1" x14ac:dyDescent="0.15">
      <c r="A149" s="56"/>
      <c r="B149" s="56"/>
      <c r="C149" s="86"/>
      <c r="D149" s="86"/>
      <c r="E149" s="86"/>
      <c r="F149" s="86"/>
      <c r="G149" s="87"/>
      <c r="H149" s="87"/>
      <c r="I149" s="110"/>
      <c r="J149" s="86"/>
      <c r="K149" s="86"/>
      <c r="L149" s="86"/>
      <c r="M149" s="86"/>
      <c r="N149" s="86"/>
      <c r="O149" s="86"/>
      <c r="P149" s="86"/>
      <c r="Q149" s="135"/>
      <c r="R149" s="86"/>
      <c r="S149" s="86"/>
      <c r="T149" s="86"/>
      <c r="U149" s="86"/>
      <c r="V149" s="86"/>
      <c r="W149" s="86"/>
      <c r="X149" s="86"/>
      <c r="Y149" s="86"/>
      <c r="Z149" s="86"/>
    </row>
    <row r="150" spans="1:26" ht="20.100000000000001" customHeight="1" x14ac:dyDescent="0.15">
      <c r="A150" s="56"/>
      <c r="B150" s="56"/>
      <c r="C150" s="71" t="s">
        <v>44</v>
      </c>
      <c r="D150" s="72"/>
      <c r="E150" s="72"/>
      <c r="F150" s="72"/>
      <c r="G150" s="72"/>
      <c r="H150" s="73"/>
      <c r="I150" s="111"/>
      <c r="K150" s="136"/>
    </row>
    <row r="151" spans="1:26" ht="20.100000000000001" customHeight="1" x14ac:dyDescent="0.15">
      <c r="A151" s="56"/>
      <c r="B151" s="56"/>
      <c r="C151" s="74"/>
      <c r="D151" s="75"/>
      <c r="E151" s="75"/>
      <c r="F151" s="75"/>
      <c r="G151" s="76"/>
      <c r="H151" s="76"/>
      <c r="I151" s="77"/>
      <c r="J151" s="78"/>
      <c r="K151" s="78"/>
      <c r="L151" s="78"/>
      <c r="M151" s="78"/>
      <c r="N151" s="78"/>
      <c r="O151" s="78"/>
      <c r="P151" s="78"/>
      <c r="Q151" s="78"/>
      <c r="R151" s="78"/>
      <c r="S151" s="78"/>
      <c r="T151" s="78"/>
      <c r="U151" s="78"/>
      <c r="V151" s="78"/>
      <c r="W151" s="78"/>
      <c r="X151" s="78"/>
      <c r="Y151" s="78"/>
      <c r="Z151" s="79"/>
    </row>
    <row r="152" spans="1:26" ht="20.100000000000001" customHeight="1" x14ac:dyDescent="0.15">
      <c r="A152" s="56"/>
      <c r="B152" s="56"/>
      <c r="C152" s="74"/>
      <c r="D152" s="137" t="s">
        <v>45</v>
      </c>
      <c r="E152" s="112"/>
      <c r="F152" s="112"/>
      <c r="G152" s="113"/>
      <c r="H152" s="113"/>
      <c r="I152" s="113"/>
      <c r="J152" s="112"/>
      <c r="K152" s="112"/>
      <c r="L152" s="112"/>
      <c r="M152" s="112"/>
      <c r="N152" s="112"/>
      <c r="O152" s="112"/>
      <c r="P152" s="112"/>
      <c r="Q152" s="112"/>
      <c r="R152" s="112"/>
      <c r="S152" s="112"/>
      <c r="T152" s="112"/>
      <c r="U152" s="112"/>
      <c r="V152" s="112"/>
      <c r="W152" s="112"/>
      <c r="X152" s="88"/>
      <c r="Y152" s="86"/>
      <c r="Z152" s="85"/>
    </row>
    <row r="153" spans="1:26" ht="20.100000000000001" customHeight="1" x14ac:dyDescent="0.15">
      <c r="A153" s="56">
        <f>IFERROR(IF(AND($I153&lt;&gt;"しない", $I153&lt;&gt;"する"),1001,0),3)</f>
        <v>0</v>
      </c>
      <c r="B153" s="56"/>
      <c r="C153" s="80"/>
      <c r="D153" s="81">
        <v>1</v>
      </c>
      <c r="E153" s="86" t="s">
        <v>46</v>
      </c>
      <c r="F153" s="86"/>
      <c r="G153" s="87"/>
      <c r="H153" s="87"/>
      <c r="I153" s="35" t="s">
        <v>47</v>
      </c>
      <c r="J153" s="39"/>
      <c r="K153" s="39"/>
      <c r="L153" s="39"/>
      <c r="M153" s="39"/>
      <c r="N153" s="86"/>
      <c r="O153" s="86"/>
      <c r="P153" s="86"/>
      <c r="Q153" s="86"/>
      <c r="R153" s="86"/>
      <c r="S153" s="86"/>
      <c r="T153" s="86"/>
      <c r="U153" s="86"/>
      <c r="Z153" s="138"/>
    </row>
    <row r="154" spans="1:26" ht="20.100000000000001" customHeight="1" x14ac:dyDescent="0.15">
      <c r="A154" s="56"/>
      <c r="B154" s="56"/>
      <c r="C154" s="90"/>
      <c r="D154" s="86"/>
      <c r="E154" s="86"/>
      <c r="F154" s="86"/>
      <c r="G154" s="87"/>
      <c r="H154" s="87"/>
      <c r="I154" s="139"/>
      <c r="J154" s="89" t="s">
        <v>5</v>
      </c>
      <c r="K154" s="89"/>
      <c r="L154" s="89"/>
      <c r="M154" s="89"/>
      <c r="N154" s="89"/>
      <c r="O154" s="89"/>
      <c r="P154" s="89"/>
      <c r="Q154" s="89"/>
      <c r="R154" s="89"/>
      <c r="S154" s="89"/>
      <c r="T154" s="89"/>
      <c r="U154" s="86"/>
      <c r="Z154" s="138"/>
    </row>
    <row r="155" spans="1:26" ht="20.100000000000001" customHeight="1" x14ac:dyDescent="0.15">
      <c r="A155" s="56">
        <f>IFERROR(IF(AND($I153="する",OR(TRIM($I155)="", NOT(OR(IFERROR(SEARCH(" ",$I155),0)&gt;0, IFERROR(SEARCH("　",$I155),0)&gt;0)))),1001,0),3)</f>
        <v>0</v>
      </c>
      <c r="B155" s="56"/>
      <c r="C155" s="80"/>
      <c r="D155" s="81">
        <v>2</v>
      </c>
      <c r="E155" s="49" t="s">
        <v>40</v>
      </c>
      <c r="I155" s="35"/>
      <c r="J155" s="35"/>
      <c r="K155" s="35"/>
      <c r="L155" s="35"/>
      <c r="M155" s="35"/>
      <c r="N155" s="35"/>
      <c r="O155" s="35"/>
      <c r="P155" s="35"/>
      <c r="Q155" s="35"/>
      <c r="R155" s="35"/>
      <c r="S155" s="35"/>
      <c r="T155" s="35"/>
      <c r="U155" s="35"/>
      <c r="V155" s="35"/>
      <c r="W155" s="35"/>
      <c r="X155" s="35"/>
      <c r="Y155" s="35"/>
      <c r="Z155" s="85"/>
    </row>
    <row r="156" spans="1:26" ht="20.100000000000001" customHeight="1" x14ac:dyDescent="0.15">
      <c r="A156" s="56"/>
      <c r="B156" s="56"/>
      <c r="C156" s="80"/>
      <c r="D156" s="81"/>
      <c r="E156" s="86"/>
      <c r="F156" s="86"/>
      <c r="G156" s="87"/>
      <c r="H156" s="87"/>
      <c r="I156" s="93"/>
      <c r="J156" s="89" t="s">
        <v>19</v>
      </c>
      <c r="K156" s="89"/>
      <c r="L156" s="89"/>
      <c r="M156" s="89"/>
      <c r="N156" s="89"/>
      <c r="O156" s="89"/>
      <c r="P156" s="89"/>
      <c r="Q156" s="89"/>
      <c r="R156" s="89"/>
      <c r="S156" s="89"/>
      <c r="T156" s="89"/>
      <c r="U156" s="89"/>
      <c r="V156" s="89"/>
      <c r="W156" s="89"/>
      <c r="X156" s="89"/>
      <c r="Y156" s="89"/>
      <c r="Z156" s="85"/>
    </row>
    <row r="157" spans="1:26" ht="20.100000000000001" customHeight="1" x14ac:dyDescent="0.15">
      <c r="A157" s="56">
        <f>IFERROR(IF(AND($I153="する",OR(TRIM($I157)="", NOT(OR(IFERROR(SEARCH(" ",$I157),0)&gt;0, IFERROR(SEARCH("　",$I157),0)&gt;0)))),1001,0),3)</f>
        <v>0</v>
      </c>
      <c r="B157" s="56"/>
      <c r="C157" s="80"/>
      <c r="D157" s="81">
        <v>3</v>
      </c>
      <c r="E157" s="49" t="s">
        <v>41</v>
      </c>
      <c r="I157" s="35"/>
      <c r="J157" s="35"/>
      <c r="K157" s="35"/>
      <c r="L157" s="35"/>
      <c r="M157" s="35"/>
      <c r="N157" s="35"/>
      <c r="O157" s="35"/>
      <c r="P157" s="35"/>
      <c r="Q157" s="35"/>
      <c r="R157" s="35"/>
      <c r="S157" s="35"/>
      <c r="T157" s="35"/>
      <c r="U157" s="35"/>
      <c r="V157" s="35"/>
      <c r="W157" s="35"/>
      <c r="X157" s="35"/>
      <c r="Y157" s="35"/>
      <c r="Z157" s="85"/>
    </row>
    <row r="158" spans="1:26" ht="20.100000000000001" customHeight="1" x14ac:dyDescent="0.15">
      <c r="A158" s="56"/>
      <c r="B158" s="56"/>
      <c r="C158" s="90"/>
      <c r="D158" s="86"/>
      <c r="E158" s="86"/>
      <c r="F158" s="86"/>
      <c r="G158" s="87"/>
      <c r="H158" s="87"/>
      <c r="I158" s="93"/>
      <c r="J158" s="89" t="s">
        <v>21</v>
      </c>
      <c r="K158" s="89"/>
      <c r="L158" s="89"/>
      <c r="M158" s="89"/>
      <c r="N158" s="89"/>
      <c r="O158" s="89"/>
      <c r="P158" s="89"/>
      <c r="Q158" s="89"/>
      <c r="R158" s="89"/>
      <c r="S158" s="89"/>
      <c r="T158" s="89"/>
      <c r="U158" s="89"/>
      <c r="V158" s="89"/>
      <c r="W158" s="89"/>
      <c r="X158" s="89"/>
      <c r="Y158" s="89"/>
      <c r="Z158" s="85"/>
    </row>
    <row r="159" spans="1:26" ht="20.100000000000001" customHeight="1" x14ac:dyDescent="0.15">
      <c r="A159" s="56">
        <f>IFERROR(IF(AND($I153="する",OR(TRIM($I159)="", LEN($I159)&lt;&gt;8, NOT(ISNUMBER(VALUE($I159))), IFERROR(SEARCH("-", $I159),0)&gt;0)),1001,0),3)</f>
        <v>0</v>
      </c>
      <c r="B159" s="56"/>
      <c r="C159" s="80"/>
      <c r="D159" s="81">
        <v>4</v>
      </c>
      <c r="E159" s="49" t="s">
        <v>48</v>
      </c>
      <c r="I159" s="35"/>
      <c r="J159" s="35"/>
      <c r="K159" s="35"/>
      <c r="L159" s="35"/>
      <c r="M159" s="35"/>
      <c r="N159" s="86"/>
      <c r="O159" s="86"/>
      <c r="P159" s="86"/>
      <c r="Q159" s="86"/>
      <c r="R159" s="86"/>
      <c r="S159" s="86"/>
      <c r="T159" s="86"/>
      <c r="U159" s="86"/>
      <c r="V159" s="86"/>
      <c r="W159" s="86"/>
      <c r="X159" s="86"/>
      <c r="Y159" s="86"/>
      <c r="Z159" s="85"/>
    </row>
    <row r="160" spans="1:26" ht="20.100000000000001" customHeight="1" x14ac:dyDescent="0.15">
      <c r="A160" s="56"/>
      <c r="B160" s="56"/>
      <c r="C160" s="90"/>
      <c r="D160" s="86"/>
      <c r="E160" s="86"/>
      <c r="F160" s="86"/>
      <c r="G160" s="87"/>
      <c r="H160" s="87"/>
      <c r="I160" s="83"/>
      <c r="J160" s="89" t="s">
        <v>50</v>
      </c>
      <c r="K160" s="88"/>
      <c r="L160" s="88"/>
      <c r="M160" s="88"/>
      <c r="N160" s="88"/>
      <c r="O160" s="88"/>
      <c r="P160" s="88"/>
      <c r="Q160" s="88"/>
      <c r="R160" s="88"/>
      <c r="S160" s="88"/>
      <c r="T160" s="88"/>
      <c r="U160" s="88"/>
      <c r="V160" s="88"/>
      <c r="W160" s="88"/>
      <c r="X160" s="88"/>
      <c r="Y160" s="88"/>
      <c r="Z160" s="85"/>
    </row>
    <row r="161" spans="1:27" ht="20.100000000000001" customHeight="1" x14ac:dyDescent="0.15">
      <c r="A161" s="56">
        <f>IFERROR(IF(AND($I153="する",TRIM($I161)=""),1001,0),3)</f>
        <v>0</v>
      </c>
      <c r="B161" s="56"/>
      <c r="C161" s="80"/>
      <c r="D161" s="81">
        <v>5</v>
      </c>
      <c r="E161" s="49" t="s">
        <v>11</v>
      </c>
      <c r="I161" s="44"/>
      <c r="J161" s="45"/>
      <c r="K161" s="45"/>
      <c r="L161" s="45"/>
      <c r="M161" s="45"/>
      <c r="N161" s="86"/>
      <c r="O161" s="86"/>
      <c r="P161" s="86"/>
      <c r="Q161" s="86"/>
      <c r="R161" s="86"/>
      <c r="S161" s="86"/>
      <c r="T161" s="86"/>
      <c r="U161" s="86"/>
      <c r="V161" s="86"/>
      <c r="W161" s="86"/>
      <c r="X161" s="86"/>
      <c r="Y161" s="86"/>
      <c r="Z161" s="85"/>
    </row>
    <row r="162" spans="1:27" ht="20.100000000000001" customHeight="1" x14ac:dyDescent="0.15">
      <c r="A162" s="56"/>
      <c r="B162" s="56"/>
      <c r="C162" s="80"/>
      <c r="D162" s="81"/>
      <c r="E162" s="86"/>
      <c r="F162" s="86"/>
      <c r="G162" s="87"/>
      <c r="H162" s="87"/>
      <c r="I162" s="83"/>
      <c r="J162" s="89" t="s">
        <v>57</v>
      </c>
      <c r="K162" s="88"/>
      <c r="L162" s="88"/>
      <c r="M162" s="88"/>
      <c r="N162" s="88"/>
      <c r="O162" s="88"/>
      <c r="P162" s="88"/>
      <c r="Q162" s="88"/>
      <c r="R162" s="88"/>
      <c r="S162" s="88"/>
      <c r="T162" s="88"/>
      <c r="U162" s="88"/>
      <c r="V162" s="88"/>
      <c r="W162" s="88"/>
      <c r="X162" s="88"/>
      <c r="Y162" s="88"/>
      <c r="Z162" s="85"/>
    </row>
    <row r="163" spans="1:27" ht="20.100000000000001" customHeight="1" x14ac:dyDescent="0.15">
      <c r="A163" s="56">
        <f>IFERROR(IF(AND($I153="する",AND($I163&lt;&gt;"", OR(ISERROR(FIND("@"&amp;LEFT($I163,3)&amp;"@", 都道府県3))=FALSE, ISERROR(FIND("@"&amp;LEFT($I163,4)&amp;"@",都道府県4))=FALSE))=FALSE),1001,0),3)</f>
        <v>0</v>
      </c>
      <c r="B163" s="56"/>
      <c r="C163" s="80"/>
      <c r="D163" s="81">
        <v>6</v>
      </c>
      <c r="E163" s="49" t="s">
        <v>12</v>
      </c>
      <c r="I163" s="33"/>
      <c r="J163" s="33"/>
      <c r="K163" s="33"/>
      <c r="L163" s="33"/>
      <c r="M163" s="33"/>
      <c r="N163" s="33"/>
      <c r="O163" s="33"/>
      <c r="P163" s="33"/>
      <c r="Q163" s="34"/>
      <c r="R163" s="33"/>
      <c r="S163" s="33"/>
      <c r="T163" s="33"/>
      <c r="U163" s="33"/>
      <c r="V163" s="33"/>
      <c r="W163" s="33"/>
      <c r="X163" s="33"/>
      <c r="Y163" s="33"/>
      <c r="Z163" s="85"/>
    </row>
    <row r="164" spans="1:27" ht="20.100000000000001" customHeight="1" x14ac:dyDescent="0.15">
      <c r="A164" s="56"/>
      <c r="B164" s="56"/>
      <c r="C164" s="80"/>
      <c r="D164" s="81"/>
      <c r="E164" s="86"/>
      <c r="F164" s="86"/>
      <c r="G164" s="87"/>
      <c r="H164" s="87"/>
      <c r="I164" s="83"/>
      <c r="J164" s="89" t="s">
        <v>13</v>
      </c>
      <c r="K164" s="88"/>
      <c r="L164" s="88"/>
      <c r="M164" s="88"/>
      <c r="N164" s="88"/>
      <c r="O164" s="88"/>
      <c r="P164" s="88"/>
      <c r="Q164" s="88"/>
      <c r="R164" s="88"/>
      <c r="S164" s="88"/>
      <c r="T164" s="88"/>
      <c r="U164" s="88"/>
      <c r="V164" s="88"/>
      <c r="W164" s="88"/>
      <c r="X164" s="88"/>
      <c r="Y164" s="88"/>
      <c r="Z164" s="85"/>
    </row>
    <row r="165" spans="1:27" ht="20.100000000000001" customHeight="1" x14ac:dyDescent="0.15">
      <c r="A165" s="56">
        <f>IFERROR(IF(AND($I153="する",NOT(AND(TRIM($I165)&lt;&gt;"",ISNUMBER(VALUE(SUBSTITUTE($I165,"-",""))),IFERROR(SEARCH("-",$I165),0)&gt;0))),1001,0),3)</f>
        <v>0</v>
      </c>
      <c r="B165" s="56"/>
      <c r="C165" s="80"/>
      <c r="D165" s="81">
        <v>7</v>
      </c>
      <c r="E165" s="49" t="s">
        <v>22</v>
      </c>
      <c r="I165" s="35"/>
      <c r="J165" s="35"/>
      <c r="K165" s="35"/>
      <c r="L165" s="35"/>
      <c r="M165" s="35"/>
      <c r="Y165" s="88"/>
      <c r="Z165" s="85"/>
    </row>
    <row r="166" spans="1:27" ht="20.100000000000001" customHeight="1" x14ac:dyDescent="0.15">
      <c r="A166" s="56"/>
      <c r="B166" s="56"/>
      <c r="C166" s="90"/>
      <c r="D166" s="86"/>
      <c r="E166" s="86"/>
      <c r="F166" s="86"/>
      <c r="G166" s="87"/>
      <c r="H166" s="87"/>
      <c r="I166" s="83"/>
      <c r="J166" s="89" t="s">
        <v>25</v>
      </c>
      <c r="K166" s="88"/>
      <c r="L166" s="88"/>
      <c r="M166" s="88"/>
      <c r="N166" s="88"/>
      <c r="O166" s="88"/>
      <c r="P166" s="88"/>
      <c r="Q166" s="88"/>
      <c r="R166" s="88"/>
      <c r="S166" s="88"/>
      <c r="T166" s="88"/>
      <c r="U166" s="88"/>
      <c r="V166" s="88"/>
      <c r="W166" s="88"/>
      <c r="X166" s="88"/>
      <c r="Y166" s="88"/>
      <c r="Z166" s="85"/>
    </row>
    <row r="167" spans="1:27" ht="20.100000000000001" customHeight="1" x14ac:dyDescent="0.15">
      <c r="A167" s="56">
        <f>IFERROR(IF(AND($I153="する",AND(TRIM($I167)&lt;&gt;"",NOT(AND(ISNUMBER(VALUE(SUBSTITUTE($I167,"-",""))),IFERROR(SEARCH("-",$I167),0)&gt;0)))),1001,0),3)</f>
        <v>0</v>
      </c>
      <c r="B167" s="56"/>
      <c r="C167" s="80"/>
      <c r="D167" s="81">
        <v>8</v>
      </c>
      <c r="E167" s="49" t="s">
        <v>26</v>
      </c>
      <c r="I167" s="35"/>
      <c r="J167" s="35"/>
      <c r="K167" s="35"/>
      <c r="L167" s="35"/>
      <c r="M167" s="35"/>
      <c r="N167" s="88"/>
      <c r="O167" s="88"/>
      <c r="P167" s="88"/>
      <c r="Q167" s="88"/>
      <c r="R167" s="88"/>
      <c r="S167" s="88"/>
      <c r="T167" s="88"/>
      <c r="U167" s="88"/>
      <c r="V167" s="88"/>
      <c r="W167" s="88"/>
      <c r="X167" s="88"/>
      <c r="Y167" s="88"/>
      <c r="Z167" s="85"/>
    </row>
    <row r="168" spans="1:27" ht="20.100000000000001" customHeight="1" x14ac:dyDescent="0.15">
      <c r="A168" s="56"/>
      <c r="B168" s="56"/>
      <c r="C168" s="90"/>
      <c r="D168" s="86"/>
      <c r="E168" s="86"/>
      <c r="F168" s="86"/>
      <c r="G168" s="87"/>
      <c r="H168" s="87"/>
      <c r="I168" s="83"/>
      <c r="J168" s="89" t="s">
        <v>25</v>
      </c>
      <c r="K168" s="88"/>
      <c r="L168" s="88"/>
      <c r="M168" s="88"/>
      <c r="N168" s="88"/>
      <c r="O168" s="88"/>
      <c r="P168" s="88"/>
      <c r="Q168" s="88"/>
      <c r="R168" s="88"/>
      <c r="S168" s="88"/>
      <c r="T168" s="88"/>
      <c r="U168" s="88"/>
      <c r="V168" s="88"/>
      <c r="W168" s="88"/>
      <c r="X168" s="88"/>
      <c r="Y168" s="88"/>
      <c r="Z168" s="85"/>
    </row>
    <row r="169" spans="1:27" ht="20.100000000000001" customHeight="1" x14ac:dyDescent="0.15">
      <c r="A169" s="56">
        <f>IFERROR(IF(AND($I153="する",AND(TRIM($I169)&lt;&gt;"", NOT(IFERROR(SEARCH("@",$I169),0)&gt;0))),1001,0),3)</f>
        <v>0</v>
      </c>
      <c r="B169" s="56"/>
      <c r="C169" s="80"/>
      <c r="D169" s="81">
        <v>9</v>
      </c>
      <c r="E169" s="49" t="s">
        <v>27</v>
      </c>
      <c r="I169" s="35"/>
      <c r="J169" s="35"/>
      <c r="K169" s="35"/>
      <c r="L169" s="35"/>
      <c r="M169" s="35"/>
      <c r="N169" s="35"/>
      <c r="O169" s="35"/>
      <c r="P169" s="35"/>
      <c r="Q169" s="40"/>
      <c r="R169" s="35"/>
      <c r="S169" s="35"/>
      <c r="T169" s="35"/>
      <c r="U169" s="35"/>
      <c r="V169" s="35"/>
      <c r="W169" s="35"/>
      <c r="X169" s="35"/>
      <c r="Y169" s="35"/>
      <c r="Z169" s="85"/>
    </row>
    <row r="170" spans="1:27" ht="20.100000000000001" customHeight="1" x14ac:dyDescent="0.15">
      <c r="A170" s="56"/>
      <c r="B170" s="56"/>
      <c r="C170" s="90"/>
      <c r="D170" s="86"/>
      <c r="E170" s="86"/>
      <c r="F170" s="86"/>
      <c r="G170" s="87"/>
      <c r="H170" s="87"/>
      <c r="I170" s="83"/>
      <c r="J170" s="95" t="s">
        <v>55</v>
      </c>
      <c r="K170" s="116"/>
      <c r="L170" s="88"/>
      <c r="M170" s="88"/>
      <c r="N170" s="88"/>
      <c r="O170" s="88"/>
      <c r="P170" s="88"/>
      <c r="Q170" s="117"/>
      <c r="R170" s="88"/>
      <c r="S170" s="88"/>
      <c r="T170" s="88"/>
      <c r="U170" s="88"/>
      <c r="V170" s="88"/>
      <c r="W170" s="88"/>
      <c r="X170" s="88"/>
      <c r="Y170" s="88"/>
      <c r="Z170" s="85"/>
    </row>
    <row r="171" spans="1:27" ht="20.100000000000001" customHeight="1" x14ac:dyDescent="0.15">
      <c r="A171" s="56"/>
      <c r="B171" s="56"/>
      <c r="C171" s="101"/>
      <c r="D171" s="102"/>
      <c r="E171" s="102"/>
      <c r="F171" s="102"/>
      <c r="G171" s="103"/>
      <c r="H171" s="103"/>
      <c r="I171" s="104"/>
      <c r="J171" s="105"/>
      <c r="K171" s="106"/>
      <c r="L171" s="105"/>
      <c r="M171" s="105"/>
      <c r="N171" s="105"/>
      <c r="O171" s="105"/>
      <c r="P171" s="105"/>
      <c r="Q171" s="105"/>
      <c r="R171" s="105"/>
      <c r="S171" s="105"/>
      <c r="T171" s="105"/>
      <c r="U171" s="105"/>
      <c r="V171" s="105"/>
      <c r="W171" s="105"/>
      <c r="X171" s="105"/>
      <c r="Y171" s="140"/>
      <c r="Z171" s="107"/>
      <c r="AA171" s="123"/>
    </row>
    <row r="172" spans="1:27" ht="20.100000000000001" customHeight="1" x14ac:dyDescent="0.15">
      <c r="A172" s="56"/>
      <c r="B172" s="56"/>
      <c r="C172" s="86"/>
      <c r="D172" s="86"/>
      <c r="E172" s="86"/>
      <c r="F172" s="86"/>
      <c r="G172" s="87"/>
      <c r="H172" s="87"/>
      <c r="I172" s="110"/>
      <c r="J172" s="109"/>
      <c r="K172" s="109"/>
      <c r="L172" s="109"/>
      <c r="M172" s="109"/>
      <c r="N172" s="109"/>
      <c r="O172" s="109"/>
      <c r="P172" s="109"/>
      <c r="Q172" s="109"/>
      <c r="R172" s="109"/>
      <c r="S172" s="109"/>
      <c r="T172" s="109"/>
      <c r="U172" s="109"/>
      <c r="V172" s="109"/>
      <c r="W172" s="109"/>
      <c r="X172" s="109"/>
      <c r="Y172" s="141"/>
      <c r="Z172" s="86"/>
      <c r="AA172" s="123"/>
    </row>
    <row r="173" spans="1:27" ht="20.100000000000001" customHeight="1" x14ac:dyDescent="0.15">
      <c r="A173" s="56"/>
      <c r="B173" s="56"/>
      <c r="C173" s="86"/>
      <c r="D173" s="86"/>
      <c r="E173" s="86"/>
      <c r="F173" s="86"/>
      <c r="G173" s="87"/>
      <c r="H173" s="87"/>
      <c r="I173" s="142"/>
      <c r="J173" s="109"/>
      <c r="K173" s="109"/>
      <c r="L173" s="109"/>
      <c r="M173" s="109"/>
      <c r="N173" s="141"/>
      <c r="O173" s="109"/>
      <c r="P173" s="109"/>
      <c r="Q173" s="109"/>
      <c r="R173" s="141"/>
      <c r="S173" s="109"/>
      <c r="T173" s="109"/>
      <c r="U173" s="109"/>
      <c r="V173" s="109"/>
      <c r="W173" s="109"/>
      <c r="X173" s="109"/>
      <c r="Y173" s="109"/>
      <c r="Z173" s="109"/>
      <c r="AA173" s="109"/>
    </row>
    <row r="174" spans="1:27" ht="20.100000000000001" customHeight="1" x14ac:dyDescent="0.15">
      <c r="A174" s="56"/>
      <c r="B174" s="56"/>
      <c r="C174" s="71" t="s">
        <v>3</v>
      </c>
      <c r="D174" s="72"/>
      <c r="E174" s="72"/>
      <c r="F174" s="72"/>
      <c r="G174" s="72"/>
      <c r="H174" s="73"/>
      <c r="I174" s="143"/>
      <c r="J174" s="144"/>
      <c r="K174" s="144"/>
      <c r="L174" s="144"/>
      <c r="M174" s="144"/>
      <c r="N174" s="144"/>
      <c r="O174" s="144"/>
      <c r="P174" s="144"/>
      <c r="Q174" s="144"/>
      <c r="R174" s="144"/>
      <c r="S174" s="144"/>
      <c r="T174" s="144"/>
      <c r="U174" s="144"/>
      <c r="V174" s="144"/>
      <c r="W174" s="144"/>
      <c r="X174" s="144"/>
      <c r="Y174" s="144"/>
      <c r="Z174" s="144"/>
    </row>
    <row r="175" spans="1:27" ht="20.100000000000001" customHeight="1" x14ac:dyDescent="0.15">
      <c r="A175" s="56"/>
      <c r="B175" s="56"/>
      <c r="C175" s="145"/>
      <c r="D175" s="146"/>
      <c r="E175" s="146"/>
      <c r="F175" s="146"/>
      <c r="G175" s="147"/>
      <c r="H175" s="147"/>
      <c r="Z175" s="138"/>
      <c r="AA175" s="98"/>
    </row>
    <row r="176" spans="1:27" ht="20.100000000000001" customHeight="1" x14ac:dyDescent="0.15">
      <c r="A176" s="56">
        <f>IFERROR(IF(OR(TRIM($I176)="",$I176&lt;1),1001,0),3)</f>
        <v>1001</v>
      </c>
      <c r="B176" s="56"/>
      <c r="C176" s="80"/>
      <c r="D176" s="81">
        <v>1</v>
      </c>
      <c r="E176" s="49" t="s">
        <v>0</v>
      </c>
      <c r="G176" s="49"/>
      <c r="H176" s="49"/>
      <c r="I176" s="46"/>
      <c r="J176" s="46"/>
      <c r="K176" s="46"/>
      <c r="L176" s="46"/>
      <c r="M176" s="46"/>
      <c r="N176" s="86" t="s">
        <v>6</v>
      </c>
      <c r="O176" s="86"/>
      <c r="P176" s="86"/>
      <c r="Q176" s="86"/>
      <c r="R176" s="86"/>
      <c r="S176" s="86"/>
      <c r="T176" s="86"/>
      <c r="U176" s="86"/>
      <c r="V176" s="86"/>
      <c r="W176" s="86"/>
      <c r="X176" s="86"/>
      <c r="Y176" s="86"/>
      <c r="Z176" s="85"/>
    </row>
    <row r="177" spans="1:28" ht="54.95" customHeight="1" x14ac:dyDescent="0.15">
      <c r="A177" s="56"/>
      <c r="B177" s="56"/>
      <c r="C177" s="90"/>
      <c r="D177" s="86"/>
      <c r="E177" s="86"/>
      <c r="F177" s="86"/>
      <c r="G177" s="87"/>
      <c r="H177" s="87"/>
      <c r="I177" s="83"/>
      <c r="J177" s="114" t="s">
        <v>467</v>
      </c>
      <c r="K177" s="148"/>
      <c r="L177" s="148"/>
      <c r="M177" s="148"/>
      <c r="N177" s="148"/>
      <c r="O177" s="148"/>
      <c r="P177" s="148"/>
      <c r="Q177" s="148"/>
      <c r="R177" s="148"/>
      <c r="S177" s="148"/>
      <c r="T177" s="148"/>
      <c r="U177" s="148"/>
      <c r="V177" s="148"/>
      <c r="W177" s="148"/>
      <c r="X177" s="148"/>
      <c r="Y177" s="148"/>
      <c r="Z177" s="85"/>
    </row>
    <row r="178" spans="1:28" ht="20.100000000000001" customHeight="1" x14ac:dyDescent="0.15">
      <c r="A178" s="56"/>
      <c r="B178" s="56"/>
      <c r="C178" s="101"/>
      <c r="D178" s="102"/>
      <c r="E178" s="102"/>
      <c r="F178" s="102"/>
      <c r="G178" s="103"/>
      <c r="H178" s="103"/>
      <c r="I178" s="103"/>
      <c r="J178" s="105"/>
      <c r="K178" s="105"/>
      <c r="L178" s="105"/>
      <c r="M178" s="133"/>
      <c r="N178" s="105"/>
      <c r="O178" s="105"/>
      <c r="P178" s="133"/>
      <c r="Q178" s="105"/>
      <c r="R178" s="105"/>
      <c r="S178" s="105"/>
      <c r="T178" s="105"/>
      <c r="U178" s="105"/>
      <c r="V178" s="105"/>
      <c r="W178" s="105"/>
      <c r="X178" s="105"/>
      <c r="Y178" s="105"/>
      <c r="Z178" s="149"/>
      <c r="AA178" s="90"/>
    </row>
    <row r="179" spans="1:28" ht="20.100000000000001" customHeight="1" x14ac:dyDescent="0.15">
      <c r="A179" s="56"/>
      <c r="B179" s="56"/>
      <c r="C179" s="86"/>
      <c r="D179" s="86"/>
      <c r="E179" s="86"/>
      <c r="F179" s="86"/>
      <c r="G179" s="87"/>
      <c r="H179" s="87"/>
      <c r="I179" s="87"/>
      <c r="J179" s="109"/>
      <c r="K179" s="109"/>
      <c r="L179" s="109"/>
      <c r="M179" s="134"/>
      <c r="N179" s="109"/>
      <c r="O179" s="109"/>
      <c r="P179" s="134"/>
      <c r="Q179" s="109"/>
      <c r="R179" s="109"/>
      <c r="S179" s="109"/>
      <c r="T179" s="109"/>
      <c r="U179" s="109"/>
      <c r="V179" s="109"/>
      <c r="W179" s="109"/>
      <c r="X179" s="109"/>
      <c r="Y179" s="109"/>
      <c r="Z179" s="109"/>
      <c r="AA179" s="109"/>
    </row>
    <row r="180" spans="1:28" ht="20.100000000000001" customHeight="1" x14ac:dyDescent="0.15">
      <c r="A180" s="70"/>
      <c r="B180" s="56"/>
      <c r="C180" s="86"/>
      <c r="D180" s="86"/>
      <c r="E180" s="86"/>
      <c r="F180" s="86"/>
      <c r="G180" s="87"/>
      <c r="H180" s="87"/>
      <c r="I180" s="110"/>
      <c r="J180" s="86"/>
      <c r="K180" s="86"/>
      <c r="L180" s="122"/>
      <c r="M180" s="86"/>
      <c r="N180" s="86"/>
      <c r="O180" s="86"/>
      <c r="P180" s="86"/>
      <c r="Q180" s="86"/>
      <c r="R180" s="86"/>
      <c r="S180" s="86"/>
      <c r="T180" s="86"/>
      <c r="U180" s="86"/>
      <c r="V180" s="86"/>
      <c r="W180" s="86"/>
      <c r="X180" s="86"/>
      <c r="Y180" s="86"/>
      <c r="Z180" s="86"/>
    </row>
    <row r="181" spans="1:28" ht="20.100000000000001" customHeight="1" x14ac:dyDescent="0.15">
      <c r="A181" s="70"/>
      <c r="B181" s="56"/>
      <c r="C181" s="71" t="s">
        <v>8</v>
      </c>
      <c r="D181" s="72"/>
      <c r="E181" s="72"/>
      <c r="F181" s="72"/>
      <c r="G181" s="72"/>
      <c r="H181" s="72"/>
      <c r="I181" s="73"/>
      <c r="L181" s="136"/>
    </row>
    <row r="182" spans="1:28" ht="20.100000000000001" customHeight="1" x14ac:dyDescent="0.15">
      <c r="A182" s="70"/>
      <c r="B182" s="56"/>
      <c r="C182" s="74"/>
      <c r="D182" s="75"/>
      <c r="E182" s="75"/>
      <c r="F182" s="75"/>
      <c r="G182" s="76"/>
      <c r="H182" s="76"/>
      <c r="I182" s="76"/>
      <c r="J182" s="78"/>
      <c r="K182" s="78"/>
      <c r="L182" s="128"/>
      <c r="M182" s="128"/>
      <c r="N182" s="78"/>
      <c r="O182" s="78"/>
      <c r="P182" s="78"/>
      <c r="Q182" s="78"/>
      <c r="R182" s="78"/>
      <c r="S182" s="78"/>
      <c r="T182" s="78"/>
      <c r="U182" s="78"/>
      <c r="V182" s="78"/>
      <c r="W182" s="78"/>
      <c r="X182" s="78"/>
      <c r="Y182" s="78"/>
      <c r="Z182" s="79"/>
    </row>
    <row r="183" spans="1:28" ht="20.100000000000001" customHeight="1" x14ac:dyDescent="0.15">
      <c r="A183" s="70"/>
      <c r="B183" s="56"/>
      <c r="C183" s="80"/>
      <c r="D183" s="81">
        <v>1</v>
      </c>
      <c r="E183" s="49" t="s">
        <v>7</v>
      </c>
      <c r="J183" s="88"/>
      <c r="K183" s="88"/>
      <c r="L183" s="131"/>
      <c r="M183" s="88"/>
      <c r="N183" s="88"/>
      <c r="O183" s="131"/>
      <c r="P183" s="88"/>
      <c r="Q183" s="88"/>
      <c r="R183" s="131"/>
      <c r="S183" s="88"/>
      <c r="T183" s="88"/>
      <c r="U183" s="88"/>
      <c r="V183" s="88"/>
      <c r="W183" s="88"/>
      <c r="X183" s="88"/>
      <c r="Y183" s="88"/>
      <c r="Z183" s="85"/>
    </row>
    <row r="184" spans="1:28" ht="71.25" customHeight="1" x14ac:dyDescent="0.15">
      <c r="A184" s="70">
        <f>IFERROR(IF(OR(COUNTIF($J186:$J557,"○")=0, NOT(OR(COUNTIF($J186:$J557,"○")&lt;=4, AND(AND(COUNTIF($J186:$J497,"○")&lt;&gt;0,COUNTIF($J498:$J557,"○")&lt;&gt;0),COUNTIF($J186:$J497,"○")+COUNTIF($J498:$J557,"○")&lt;=5)))),1001,0),3)</f>
        <v>1001</v>
      </c>
      <c r="B184" s="202"/>
      <c r="C184" s="74"/>
      <c r="E184" s="150" t="s">
        <v>468</v>
      </c>
      <c r="F184" s="150"/>
      <c r="G184" s="150"/>
      <c r="H184" s="150"/>
      <c r="I184" s="150"/>
      <c r="J184" s="150"/>
      <c r="K184" s="150"/>
      <c r="L184" s="150"/>
      <c r="M184" s="150"/>
      <c r="N184" s="150"/>
      <c r="O184" s="150"/>
      <c r="P184" s="150"/>
      <c r="Q184" s="150"/>
      <c r="R184" s="150"/>
      <c r="S184" s="150"/>
      <c r="T184" s="150"/>
      <c r="U184" s="150"/>
      <c r="V184" s="150"/>
      <c r="W184" s="150"/>
      <c r="X184" s="150"/>
      <c r="Y184" s="150"/>
      <c r="Z184" s="85"/>
    </row>
    <row r="185" spans="1:28" ht="20.100000000000001" customHeight="1" x14ac:dyDescent="0.15">
      <c r="A185" s="70"/>
      <c r="B185" s="56"/>
      <c r="C185" s="74"/>
      <c r="E185" s="151" t="s">
        <v>434</v>
      </c>
      <c r="F185" s="152" t="s">
        <v>124</v>
      </c>
      <c r="G185" s="153"/>
      <c r="H185" s="153"/>
      <c r="I185" s="154"/>
      <c r="J185" s="155" t="s">
        <v>9</v>
      </c>
      <c r="K185" s="152" t="s">
        <v>69</v>
      </c>
      <c r="L185" s="153"/>
      <c r="M185" s="153"/>
      <c r="N185" s="153"/>
      <c r="O185" s="153"/>
      <c r="P185" s="153"/>
      <c r="Q185" s="154"/>
      <c r="R185" s="156" t="s">
        <v>125</v>
      </c>
      <c r="S185" s="157"/>
      <c r="T185" s="158" t="s">
        <v>51</v>
      </c>
      <c r="U185" s="159"/>
      <c r="V185" s="159"/>
      <c r="W185" s="159"/>
      <c r="X185" s="159"/>
      <c r="Y185" s="160"/>
      <c r="Z185" s="85"/>
    </row>
    <row r="186" spans="1:28" ht="20.100000000000001" customHeight="1" x14ac:dyDescent="0.15">
      <c r="A186" s="70">
        <f>IFERROR(IF(AND($R192="○",TRIM($T186)=""),1001,0),3)</f>
        <v>0</v>
      </c>
      <c r="B186" s="56"/>
      <c r="C186" s="90"/>
      <c r="D186" s="86"/>
      <c r="E186" s="161" t="s">
        <v>73</v>
      </c>
      <c r="F186" s="162">
        <v>1</v>
      </c>
      <c r="G186" s="163" t="s">
        <v>66</v>
      </c>
      <c r="H186" s="163"/>
      <c r="I186" s="163"/>
      <c r="J186" s="32"/>
      <c r="K186" s="164" t="s">
        <v>127</v>
      </c>
      <c r="L186" s="164"/>
      <c r="M186" s="164"/>
      <c r="N186" s="164"/>
      <c r="O186" s="164"/>
      <c r="P186" s="164"/>
      <c r="Q186" s="164"/>
      <c r="R186" s="41"/>
      <c r="S186" s="42"/>
      <c r="T186" s="36"/>
      <c r="U186" s="37"/>
      <c r="V186" s="37"/>
      <c r="W186" s="37"/>
      <c r="X186" s="37"/>
      <c r="Y186" s="38"/>
      <c r="Z186" s="85"/>
      <c r="AB186" s="165" t="b">
        <f>OR(AND(J186="○",COUNTIF(R186:R192,"○")=0),AND(J186&lt;&gt;"○",COUNTIF(R186:R192,"○")&lt;&gt;0))</f>
        <v>0</v>
      </c>
    </row>
    <row r="187" spans="1:28" ht="20.100000000000001" customHeight="1" x14ac:dyDescent="0.15">
      <c r="A187" s="166">
        <f>IFERROR(IF($AB186,1001,0),3)</f>
        <v>0</v>
      </c>
      <c r="B187" s="203"/>
      <c r="E187" s="167"/>
      <c r="F187" s="168"/>
      <c r="G187" s="169"/>
      <c r="H187" s="169"/>
      <c r="I187" s="169"/>
      <c r="J187" s="7"/>
      <c r="K187" s="170" t="s">
        <v>128</v>
      </c>
      <c r="L187" s="170"/>
      <c r="M187" s="170"/>
      <c r="N187" s="170"/>
      <c r="O187" s="170"/>
      <c r="P187" s="170"/>
      <c r="Q187" s="170"/>
      <c r="R187" s="4"/>
      <c r="S187" s="5"/>
      <c r="T187" s="15"/>
      <c r="U187" s="16"/>
      <c r="V187" s="16"/>
      <c r="W187" s="16"/>
      <c r="X187" s="16"/>
      <c r="Y187" s="17"/>
      <c r="Z187" s="138"/>
      <c r="AB187" s="165" t="b">
        <f>AB186</f>
        <v>0</v>
      </c>
    </row>
    <row r="188" spans="1:28" ht="20.100000000000001" customHeight="1" x14ac:dyDescent="0.15">
      <c r="B188" s="138"/>
      <c r="E188" s="167"/>
      <c r="F188" s="168"/>
      <c r="G188" s="169"/>
      <c r="H188" s="169"/>
      <c r="I188" s="169"/>
      <c r="J188" s="7"/>
      <c r="K188" s="170" t="s">
        <v>129</v>
      </c>
      <c r="L188" s="170"/>
      <c r="M188" s="170"/>
      <c r="N188" s="170"/>
      <c r="O188" s="170"/>
      <c r="P188" s="170"/>
      <c r="Q188" s="170"/>
      <c r="R188" s="4"/>
      <c r="S188" s="5"/>
      <c r="T188" s="15"/>
      <c r="U188" s="16"/>
      <c r="V188" s="16"/>
      <c r="W188" s="16"/>
      <c r="X188" s="16"/>
      <c r="Y188" s="17"/>
      <c r="Z188" s="138"/>
      <c r="AB188" s="165" t="b">
        <f t="shared" ref="AB188:AB192" si="0">AB187</f>
        <v>0</v>
      </c>
    </row>
    <row r="189" spans="1:28" ht="20.100000000000001" customHeight="1" x14ac:dyDescent="0.15">
      <c r="B189" s="138"/>
      <c r="E189" s="167"/>
      <c r="F189" s="168"/>
      <c r="G189" s="169"/>
      <c r="H189" s="169"/>
      <c r="I189" s="169"/>
      <c r="J189" s="7"/>
      <c r="K189" s="170" t="s">
        <v>435</v>
      </c>
      <c r="L189" s="170"/>
      <c r="M189" s="170"/>
      <c r="N189" s="170"/>
      <c r="O189" s="170"/>
      <c r="P189" s="170"/>
      <c r="Q189" s="170"/>
      <c r="R189" s="4"/>
      <c r="S189" s="5"/>
      <c r="T189" s="15"/>
      <c r="U189" s="16"/>
      <c r="V189" s="16"/>
      <c r="W189" s="16"/>
      <c r="X189" s="16"/>
      <c r="Y189" s="17"/>
      <c r="Z189" s="138"/>
      <c r="AB189" s="165" t="b">
        <f t="shared" si="0"/>
        <v>0</v>
      </c>
    </row>
    <row r="190" spans="1:28" ht="20.100000000000001" customHeight="1" x14ac:dyDescent="0.15">
      <c r="B190" s="138"/>
      <c r="E190" s="167"/>
      <c r="F190" s="168"/>
      <c r="G190" s="169"/>
      <c r="H190" s="169"/>
      <c r="I190" s="169"/>
      <c r="J190" s="7"/>
      <c r="K190" s="170" t="s">
        <v>130</v>
      </c>
      <c r="L190" s="170"/>
      <c r="M190" s="170"/>
      <c r="N190" s="170"/>
      <c r="O190" s="170"/>
      <c r="P190" s="170"/>
      <c r="Q190" s="170"/>
      <c r="R190" s="4"/>
      <c r="S190" s="5"/>
      <c r="T190" s="15"/>
      <c r="U190" s="16"/>
      <c r="V190" s="16"/>
      <c r="W190" s="16"/>
      <c r="X190" s="16"/>
      <c r="Y190" s="17"/>
      <c r="Z190" s="138"/>
      <c r="AB190" s="165" t="b">
        <f t="shared" si="0"/>
        <v>0</v>
      </c>
    </row>
    <row r="191" spans="1:28" ht="20.100000000000001" customHeight="1" x14ac:dyDescent="0.15">
      <c r="B191" s="138"/>
      <c r="E191" s="167"/>
      <c r="F191" s="168"/>
      <c r="G191" s="169"/>
      <c r="H191" s="169"/>
      <c r="I191" s="169"/>
      <c r="J191" s="7"/>
      <c r="K191" s="170" t="s">
        <v>131</v>
      </c>
      <c r="L191" s="170"/>
      <c r="M191" s="170"/>
      <c r="N191" s="170"/>
      <c r="O191" s="170"/>
      <c r="P191" s="170"/>
      <c r="Q191" s="170"/>
      <c r="R191" s="4"/>
      <c r="S191" s="5"/>
      <c r="T191" s="15"/>
      <c r="U191" s="16"/>
      <c r="V191" s="16"/>
      <c r="W191" s="16"/>
      <c r="X191" s="16"/>
      <c r="Y191" s="17"/>
      <c r="Z191" s="138"/>
      <c r="AB191" s="165" t="b">
        <f t="shared" si="0"/>
        <v>0</v>
      </c>
    </row>
    <row r="192" spans="1:28" ht="20.100000000000001" customHeight="1" x14ac:dyDescent="0.15">
      <c r="A192" s="70"/>
      <c r="B192" s="138"/>
      <c r="E192" s="167"/>
      <c r="F192" s="168"/>
      <c r="G192" s="169"/>
      <c r="H192" s="169"/>
      <c r="I192" s="169"/>
      <c r="J192" s="8"/>
      <c r="K192" s="170" t="s">
        <v>438</v>
      </c>
      <c r="L192" s="170"/>
      <c r="M192" s="170"/>
      <c r="N192" s="170"/>
      <c r="O192" s="170"/>
      <c r="P192" s="170"/>
      <c r="Q192" s="170"/>
      <c r="R192" s="4"/>
      <c r="S192" s="5"/>
      <c r="T192" s="18"/>
      <c r="U192" s="19"/>
      <c r="V192" s="19"/>
      <c r="W192" s="19"/>
      <c r="X192" s="19"/>
      <c r="Y192" s="20"/>
      <c r="Z192" s="138"/>
      <c r="AB192" s="165" t="b">
        <f t="shared" si="0"/>
        <v>0</v>
      </c>
    </row>
    <row r="193" spans="1:28" ht="20.100000000000001" customHeight="1" x14ac:dyDescent="0.15">
      <c r="A193" s="70">
        <f>IFERROR(IF(AND($R198="○",TRIM($T193)=""),1001,0),3)</f>
        <v>0</v>
      </c>
      <c r="B193" s="138"/>
      <c r="E193" s="167"/>
      <c r="F193" s="168">
        <v>2</v>
      </c>
      <c r="G193" s="169" t="s">
        <v>67</v>
      </c>
      <c r="H193" s="169"/>
      <c r="I193" s="169"/>
      <c r="J193" s="6"/>
      <c r="K193" s="170" t="s">
        <v>132</v>
      </c>
      <c r="L193" s="170"/>
      <c r="M193" s="170"/>
      <c r="N193" s="170"/>
      <c r="O193" s="170"/>
      <c r="P193" s="170"/>
      <c r="Q193" s="170"/>
      <c r="R193" s="4"/>
      <c r="S193" s="5"/>
      <c r="T193" s="12"/>
      <c r="U193" s="13"/>
      <c r="V193" s="13"/>
      <c r="W193" s="13"/>
      <c r="X193" s="13"/>
      <c r="Y193" s="14"/>
      <c r="Z193" s="138"/>
      <c r="AB193" s="165" t="b">
        <f>OR(AND(J193="○",COUNTIF(R193:R198,"○")=0),AND(J193&lt;&gt;"○",COUNTIF(R193:R198,"○")&lt;&gt;0))</f>
        <v>0</v>
      </c>
    </row>
    <row r="194" spans="1:28" ht="20.100000000000001" customHeight="1" x14ac:dyDescent="0.15">
      <c r="A194" s="166">
        <f>IFERROR(IF($AB193,1001,0),3)</f>
        <v>0</v>
      </c>
      <c r="B194" s="203"/>
      <c r="E194" s="167"/>
      <c r="F194" s="168"/>
      <c r="G194" s="169"/>
      <c r="H194" s="169"/>
      <c r="I194" s="169"/>
      <c r="J194" s="7"/>
      <c r="K194" s="170" t="s">
        <v>133</v>
      </c>
      <c r="L194" s="170"/>
      <c r="M194" s="170"/>
      <c r="N194" s="170"/>
      <c r="O194" s="170"/>
      <c r="P194" s="170"/>
      <c r="Q194" s="170"/>
      <c r="R194" s="4"/>
      <c r="S194" s="5"/>
      <c r="T194" s="15"/>
      <c r="U194" s="16"/>
      <c r="V194" s="16"/>
      <c r="W194" s="16"/>
      <c r="X194" s="16"/>
      <c r="Y194" s="17"/>
      <c r="Z194" s="138"/>
      <c r="AB194" s="165" t="b">
        <f t="shared" ref="AB194:AB198" si="1">AB193</f>
        <v>0</v>
      </c>
    </row>
    <row r="195" spans="1:28" ht="20.100000000000001" customHeight="1" x14ac:dyDescent="0.15">
      <c r="B195" s="138"/>
      <c r="E195" s="167"/>
      <c r="F195" s="168"/>
      <c r="G195" s="169"/>
      <c r="H195" s="169"/>
      <c r="I195" s="169"/>
      <c r="J195" s="7"/>
      <c r="K195" s="170" t="s">
        <v>134</v>
      </c>
      <c r="L195" s="170"/>
      <c r="M195" s="170"/>
      <c r="N195" s="170"/>
      <c r="O195" s="170"/>
      <c r="P195" s="170"/>
      <c r="Q195" s="170"/>
      <c r="R195" s="4"/>
      <c r="S195" s="5"/>
      <c r="T195" s="15"/>
      <c r="U195" s="16"/>
      <c r="V195" s="16"/>
      <c r="W195" s="16"/>
      <c r="X195" s="16"/>
      <c r="Y195" s="17"/>
      <c r="Z195" s="138"/>
      <c r="AB195" s="165" t="b">
        <f t="shared" si="1"/>
        <v>0</v>
      </c>
    </row>
    <row r="196" spans="1:28" ht="20.100000000000001" customHeight="1" x14ac:dyDescent="0.15">
      <c r="B196" s="138"/>
      <c r="E196" s="167"/>
      <c r="F196" s="168"/>
      <c r="G196" s="169"/>
      <c r="H196" s="169"/>
      <c r="I196" s="169"/>
      <c r="J196" s="7"/>
      <c r="K196" s="170" t="s">
        <v>135</v>
      </c>
      <c r="L196" s="170"/>
      <c r="M196" s="170"/>
      <c r="N196" s="170"/>
      <c r="O196" s="170"/>
      <c r="P196" s="170"/>
      <c r="Q196" s="170"/>
      <c r="R196" s="4"/>
      <c r="S196" s="5"/>
      <c r="T196" s="15"/>
      <c r="U196" s="16"/>
      <c r="V196" s="16"/>
      <c r="W196" s="16"/>
      <c r="X196" s="16"/>
      <c r="Y196" s="17"/>
      <c r="Z196" s="138"/>
      <c r="AB196" s="165" t="b">
        <f t="shared" si="1"/>
        <v>0</v>
      </c>
    </row>
    <row r="197" spans="1:28" ht="20.100000000000001" customHeight="1" x14ac:dyDescent="0.15">
      <c r="B197" s="138"/>
      <c r="E197" s="167"/>
      <c r="F197" s="168"/>
      <c r="G197" s="169"/>
      <c r="H197" s="169"/>
      <c r="I197" s="169"/>
      <c r="J197" s="7"/>
      <c r="K197" s="170" t="s">
        <v>136</v>
      </c>
      <c r="L197" s="170"/>
      <c r="M197" s="170"/>
      <c r="N197" s="170"/>
      <c r="O197" s="170"/>
      <c r="P197" s="170"/>
      <c r="Q197" s="170"/>
      <c r="R197" s="4"/>
      <c r="S197" s="5"/>
      <c r="T197" s="15"/>
      <c r="U197" s="16"/>
      <c r="V197" s="16"/>
      <c r="W197" s="16"/>
      <c r="X197" s="16"/>
      <c r="Y197" s="17"/>
      <c r="Z197" s="138"/>
      <c r="AB197" s="165" t="b">
        <f t="shared" si="1"/>
        <v>0</v>
      </c>
    </row>
    <row r="198" spans="1:28" ht="20.100000000000001" customHeight="1" x14ac:dyDescent="0.15">
      <c r="A198" s="70"/>
      <c r="B198" s="138"/>
      <c r="E198" s="167"/>
      <c r="F198" s="168"/>
      <c r="G198" s="169"/>
      <c r="H198" s="169"/>
      <c r="I198" s="169"/>
      <c r="J198" s="8"/>
      <c r="K198" s="170" t="s">
        <v>439</v>
      </c>
      <c r="L198" s="170"/>
      <c r="M198" s="170"/>
      <c r="N198" s="170"/>
      <c r="O198" s="170"/>
      <c r="P198" s="170"/>
      <c r="Q198" s="170"/>
      <c r="R198" s="4"/>
      <c r="S198" s="5"/>
      <c r="T198" s="18"/>
      <c r="U198" s="19"/>
      <c r="V198" s="19"/>
      <c r="W198" s="19"/>
      <c r="X198" s="19"/>
      <c r="Y198" s="20"/>
      <c r="Z198" s="138"/>
      <c r="AB198" s="165" t="b">
        <f t="shared" si="1"/>
        <v>0</v>
      </c>
    </row>
    <row r="199" spans="1:28" ht="20.100000000000001" customHeight="1" x14ac:dyDescent="0.15">
      <c r="A199" s="70">
        <f>IFERROR(IF(AND($R201="○",TRIM($T199)=""),1001,0),3)</f>
        <v>0</v>
      </c>
      <c r="B199" s="138"/>
      <c r="E199" s="167"/>
      <c r="F199" s="168">
        <v>3</v>
      </c>
      <c r="G199" s="169" t="s">
        <v>126</v>
      </c>
      <c r="H199" s="169"/>
      <c r="I199" s="169"/>
      <c r="J199" s="6"/>
      <c r="K199" s="170" t="s">
        <v>137</v>
      </c>
      <c r="L199" s="170"/>
      <c r="M199" s="170"/>
      <c r="N199" s="170"/>
      <c r="O199" s="170"/>
      <c r="P199" s="170"/>
      <c r="Q199" s="170"/>
      <c r="R199" s="4"/>
      <c r="S199" s="5"/>
      <c r="T199" s="12"/>
      <c r="U199" s="13"/>
      <c r="V199" s="13"/>
      <c r="W199" s="13"/>
      <c r="X199" s="13"/>
      <c r="Y199" s="14"/>
      <c r="Z199" s="138"/>
      <c r="AB199" s="165" t="b">
        <f>OR(AND(J199="○",COUNTIF(R199:R201,"○")=0),AND(J199&lt;&gt;"○",COUNTIF(R199:R201,"○")&lt;&gt;0))</f>
        <v>0</v>
      </c>
    </row>
    <row r="200" spans="1:28" ht="20.100000000000001" customHeight="1" x14ac:dyDescent="0.15">
      <c r="A200" s="166">
        <f>IFERROR(IF($AB199,1001,0),3)</f>
        <v>0</v>
      </c>
      <c r="B200" s="203"/>
      <c r="E200" s="167"/>
      <c r="F200" s="168"/>
      <c r="G200" s="169"/>
      <c r="H200" s="169"/>
      <c r="I200" s="169"/>
      <c r="J200" s="7"/>
      <c r="K200" s="170" t="s">
        <v>138</v>
      </c>
      <c r="L200" s="170"/>
      <c r="M200" s="170"/>
      <c r="N200" s="170"/>
      <c r="O200" s="170"/>
      <c r="P200" s="170"/>
      <c r="Q200" s="170"/>
      <c r="R200" s="4"/>
      <c r="S200" s="5"/>
      <c r="T200" s="15"/>
      <c r="U200" s="16"/>
      <c r="V200" s="16"/>
      <c r="W200" s="16"/>
      <c r="X200" s="16"/>
      <c r="Y200" s="17"/>
      <c r="Z200" s="138"/>
      <c r="AB200" s="165" t="b">
        <f t="shared" ref="AB200:AB201" si="2">AB199</f>
        <v>0</v>
      </c>
    </row>
    <row r="201" spans="1:28" ht="20.100000000000001" customHeight="1" x14ac:dyDescent="0.15">
      <c r="A201" s="70"/>
      <c r="B201" s="138"/>
      <c r="E201" s="167"/>
      <c r="F201" s="168"/>
      <c r="G201" s="169"/>
      <c r="H201" s="169"/>
      <c r="I201" s="169"/>
      <c r="J201" s="8"/>
      <c r="K201" s="170" t="s">
        <v>440</v>
      </c>
      <c r="L201" s="170"/>
      <c r="M201" s="170"/>
      <c r="N201" s="170"/>
      <c r="O201" s="170"/>
      <c r="P201" s="170"/>
      <c r="Q201" s="170"/>
      <c r="R201" s="4"/>
      <c r="S201" s="5"/>
      <c r="T201" s="18"/>
      <c r="U201" s="19"/>
      <c r="V201" s="19"/>
      <c r="W201" s="19"/>
      <c r="X201" s="19"/>
      <c r="Y201" s="20"/>
      <c r="Z201" s="138"/>
      <c r="AB201" s="165" t="b">
        <f t="shared" si="2"/>
        <v>0</v>
      </c>
    </row>
    <row r="202" spans="1:28" ht="20.100000000000001" customHeight="1" x14ac:dyDescent="0.15">
      <c r="A202" s="70">
        <f>IFERROR(IF(AND($R207="○",TRIM($T202)=""),1001,0),3)</f>
        <v>0</v>
      </c>
      <c r="B202" s="138"/>
      <c r="E202" s="167"/>
      <c r="F202" s="168">
        <v>4</v>
      </c>
      <c r="G202" s="169" t="s">
        <v>68</v>
      </c>
      <c r="H202" s="169"/>
      <c r="I202" s="169"/>
      <c r="J202" s="6"/>
      <c r="K202" s="170" t="s">
        <v>140</v>
      </c>
      <c r="L202" s="170"/>
      <c r="M202" s="170"/>
      <c r="N202" s="170"/>
      <c r="O202" s="170"/>
      <c r="P202" s="170"/>
      <c r="Q202" s="170"/>
      <c r="R202" s="4"/>
      <c r="S202" s="5"/>
      <c r="T202" s="12"/>
      <c r="U202" s="13"/>
      <c r="V202" s="13"/>
      <c r="W202" s="13"/>
      <c r="X202" s="13"/>
      <c r="Y202" s="14"/>
      <c r="Z202" s="138"/>
      <c r="AB202" s="165" t="b">
        <f>OR(AND(J202="○",COUNTIF(R202:R207,"○")=0),AND(J202&lt;&gt;"○",COUNTIF(R202:R207,"○")&lt;&gt;0))</f>
        <v>0</v>
      </c>
    </row>
    <row r="203" spans="1:28" ht="20.100000000000001" customHeight="1" x14ac:dyDescent="0.15">
      <c r="A203" s="166">
        <f>IFERROR(IF($AB202,1001,0),3)</f>
        <v>0</v>
      </c>
      <c r="B203" s="203"/>
      <c r="E203" s="167"/>
      <c r="F203" s="168"/>
      <c r="G203" s="169"/>
      <c r="H203" s="169"/>
      <c r="I203" s="169"/>
      <c r="J203" s="7"/>
      <c r="K203" s="170" t="s">
        <v>141</v>
      </c>
      <c r="L203" s="170"/>
      <c r="M203" s="170"/>
      <c r="N203" s="170"/>
      <c r="O203" s="170"/>
      <c r="P203" s="170"/>
      <c r="Q203" s="170"/>
      <c r="R203" s="4"/>
      <c r="S203" s="5"/>
      <c r="T203" s="21"/>
      <c r="U203" s="22"/>
      <c r="V203" s="22"/>
      <c r="W203" s="22"/>
      <c r="X203" s="22"/>
      <c r="Y203" s="23"/>
      <c r="Z203" s="138"/>
      <c r="AB203" s="165" t="b">
        <f t="shared" ref="AB203:AB207" si="3">AB202</f>
        <v>0</v>
      </c>
    </row>
    <row r="204" spans="1:28" ht="20.100000000000001" customHeight="1" x14ac:dyDescent="0.15">
      <c r="B204" s="138"/>
      <c r="E204" s="167"/>
      <c r="F204" s="168"/>
      <c r="G204" s="169"/>
      <c r="H204" s="169"/>
      <c r="I204" s="169"/>
      <c r="J204" s="7"/>
      <c r="K204" s="170" t="s">
        <v>142</v>
      </c>
      <c r="L204" s="170"/>
      <c r="M204" s="170"/>
      <c r="N204" s="170"/>
      <c r="O204" s="170"/>
      <c r="P204" s="170"/>
      <c r="Q204" s="170"/>
      <c r="R204" s="4"/>
      <c r="S204" s="5"/>
      <c r="T204" s="21"/>
      <c r="U204" s="22"/>
      <c r="V204" s="22"/>
      <c r="W204" s="22"/>
      <c r="X204" s="22"/>
      <c r="Y204" s="23"/>
      <c r="Z204" s="138"/>
      <c r="AB204" s="165" t="b">
        <f t="shared" si="3"/>
        <v>0</v>
      </c>
    </row>
    <row r="205" spans="1:28" ht="20.100000000000001" customHeight="1" x14ac:dyDescent="0.15">
      <c r="B205" s="138"/>
      <c r="E205" s="167"/>
      <c r="F205" s="168"/>
      <c r="G205" s="169"/>
      <c r="H205" s="169"/>
      <c r="I205" s="169"/>
      <c r="J205" s="7"/>
      <c r="K205" s="170" t="s">
        <v>143</v>
      </c>
      <c r="L205" s="170"/>
      <c r="M205" s="170"/>
      <c r="N205" s="170"/>
      <c r="O205" s="170"/>
      <c r="P205" s="170"/>
      <c r="Q205" s="170"/>
      <c r="R205" s="4"/>
      <c r="S205" s="5"/>
      <c r="T205" s="21"/>
      <c r="U205" s="22"/>
      <c r="V205" s="22"/>
      <c r="W205" s="22"/>
      <c r="X205" s="22"/>
      <c r="Y205" s="23"/>
      <c r="Z205" s="138"/>
      <c r="AB205" s="165" t="b">
        <f t="shared" si="3"/>
        <v>0</v>
      </c>
    </row>
    <row r="206" spans="1:28" ht="20.100000000000001" customHeight="1" x14ac:dyDescent="0.15">
      <c r="B206" s="138"/>
      <c r="E206" s="167"/>
      <c r="F206" s="168"/>
      <c r="G206" s="169"/>
      <c r="H206" s="169"/>
      <c r="I206" s="169"/>
      <c r="J206" s="7"/>
      <c r="K206" s="170" t="s">
        <v>144</v>
      </c>
      <c r="L206" s="170"/>
      <c r="M206" s="170"/>
      <c r="N206" s="170"/>
      <c r="O206" s="170"/>
      <c r="P206" s="170"/>
      <c r="Q206" s="170"/>
      <c r="R206" s="4"/>
      <c r="S206" s="5"/>
      <c r="T206" s="21"/>
      <c r="U206" s="22"/>
      <c r="V206" s="22"/>
      <c r="W206" s="22"/>
      <c r="X206" s="22"/>
      <c r="Y206" s="23"/>
      <c r="Z206" s="138"/>
      <c r="AB206" s="165" t="b">
        <f t="shared" si="3"/>
        <v>0</v>
      </c>
    </row>
    <row r="207" spans="1:28" ht="20.100000000000001" customHeight="1" x14ac:dyDescent="0.15">
      <c r="A207" s="70"/>
      <c r="B207" s="138"/>
      <c r="E207" s="167"/>
      <c r="F207" s="168"/>
      <c r="G207" s="169"/>
      <c r="H207" s="169"/>
      <c r="I207" s="169"/>
      <c r="J207" s="8"/>
      <c r="K207" s="170" t="s">
        <v>439</v>
      </c>
      <c r="L207" s="170"/>
      <c r="M207" s="170"/>
      <c r="N207" s="170"/>
      <c r="O207" s="170"/>
      <c r="P207" s="170"/>
      <c r="Q207" s="170"/>
      <c r="R207" s="4"/>
      <c r="S207" s="5"/>
      <c r="T207" s="24"/>
      <c r="U207" s="25"/>
      <c r="V207" s="25"/>
      <c r="W207" s="25"/>
      <c r="X207" s="25"/>
      <c r="Y207" s="26"/>
      <c r="Z207" s="138"/>
      <c r="AB207" s="165" t="b">
        <f t="shared" si="3"/>
        <v>0</v>
      </c>
    </row>
    <row r="208" spans="1:28" ht="20.100000000000001" customHeight="1" x14ac:dyDescent="0.15">
      <c r="A208" s="70">
        <f>IFERROR(IF(AND($R221="○",TRIM($T208)=""),1001,0),3)</f>
        <v>0</v>
      </c>
      <c r="B208" s="138"/>
      <c r="E208" s="167" t="s">
        <v>74</v>
      </c>
      <c r="F208" s="168">
        <v>1</v>
      </c>
      <c r="G208" s="169" t="s">
        <v>70</v>
      </c>
      <c r="H208" s="169"/>
      <c r="I208" s="169"/>
      <c r="J208" s="6"/>
      <c r="K208" s="170" t="s">
        <v>145</v>
      </c>
      <c r="L208" s="170"/>
      <c r="M208" s="170"/>
      <c r="N208" s="170"/>
      <c r="O208" s="170"/>
      <c r="P208" s="170"/>
      <c r="Q208" s="170"/>
      <c r="R208" s="4"/>
      <c r="S208" s="5"/>
      <c r="T208" s="12"/>
      <c r="U208" s="13"/>
      <c r="V208" s="13"/>
      <c r="W208" s="13"/>
      <c r="X208" s="13"/>
      <c r="Y208" s="14"/>
      <c r="Z208" s="138"/>
      <c r="AB208" s="165" t="b">
        <f>OR(AND(J208="○",COUNTIF(R208:R221,"○")=0),AND(J208&lt;&gt;"○",COUNTIF(R208:R221,"○")&lt;&gt;0))</f>
        <v>0</v>
      </c>
    </row>
    <row r="209" spans="1:28" ht="20.100000000000001" customHeight="1" x14ac:dyDescent="0.15">
      <c r="A209" s="166">
        <f>IFERROR(IF($AB208,1001,0),3)</f>
        <v>0</v>
      </c>
      <c r="B209" s="203"/>
      <c r="E209" s="167"/>
      <c r="F209" s="168"/>
      <c r="G209" s="169"/>
      <c r="H209" s="169"/>
      <c r="I209" s="169"/>
      <c r="J209" s="7"/>
      <c r="K209" s="170" t="s">
        <v>146</v>
      </c>
      <c r="L209" s="170"/>
      <c r="M209" s="170"/>
      <c r="N209" s="170"/>
      <c r="O209" s="170"/>
      <c r="P209" s="170"/>
      <c r="Q209" s="170"/>
      <c r="R209" s="4"/>
      <c r="S209" s="5"/>
      <c r="T209" s="21"/>
      <c r="U209" s="22"/>
      <c r="V209" s="22"/>
      <c r="W209" s="22"/>
      <c r="X209" s="22"/>
      <c r="Y209" s="23"/>
      <c r="Z209" s="138"/>
      <c r="AB209" s="165" t="b">
        <f t="shared" ref="AB209:AB221" si="4">AB208</f>
        <v>0</v>
      </c>
    </row>
    <row r="210" spans="1:28" ht="20.100000000000001" customHeight="1" x14ac:dyDescent="0.15">
      <c r="B210" s="138"/>
      <c r="E210" s="167"/>
      <c r="F210" s="168"/>
      <c r="G210" s="169"/>
      <c r="H210" s="169"/>
      <c r="I210" s="169"/>
      <c r="J210" s="7"/>
      <c r="K210" s="170" t="s">
        <v>147</v>
      </c>
      <c r="L210" s="170"/>
      <c r="M210" s="170"/>
      <c r="N210" s="170"/>
      <c r="O210" s="170"/>
      <c r="P210" s="170"/>
      <c r="Q210" s="170"/>
      <c r="R210" s="4"/>
      <c r="S210" s="5"/>
      <c r="T210" s="21"/>
      <c r="U210" s="22"/>
      <c r="V210" s="22"/>
      <c r="W210" s="22"/>
      <c r="X210" s="22"/>
      <c r="Y210" s="23"/>
      <c r="Z210" s="138"/>
      <c r="AB210" s="165" t="b">
        <f t="shared" si="4"/>
        <v>0</v>
      </c>
    </row>
    <row r="211" spans="1:28" ht="20.100000000000001" customHeight="1" x14ac:dyDescent="0.15">
      <c r="B211" s="138"/>
      <c r="E211" s="167"/>
      <c r="F211" s="168"/>
      <c r="G211" s="169"/>
      <c r="H211" s="169"/>
      <c r="I211" s="169"/>
      <c r="J211" s="7"/>
      <c r="K211" s="170" t="s">
        <v>148</v>
      </c>
      <c r="L211" s="170"/>
      <c r="M211" s="170"/>
      <c r="N211" s="170"/>
      <c r="O211" s="170"/>
      <c r="P211" s="170"/>
      <c r="Q211" s="170"/>
      <c r="R211" s="4"/>
      <c r="S211" s="5"/>
      <c r="T211" s="21"/>
      <c r="U211" s="22"/>
      <c r="V211" s="22"/>
      <c r="W211" s="22"/>
      <c r="X211" s="22"/>
      <c r="Y211" s="23"/>
      <c r="Z211" s="138"/>
      <c r="AB211" s="165" t="b">
        <f t="shared" si="4"/>
        <v>0</v>
      </c>
    </row>
    <row r="212" spans="1:28" ht="20.100000000000001" customHeight="1" x14ac:dyDescent="0.15">
      <c r="A212" s="70"/>
      <c r="B212" s="171"/>
      <c r="C212" s="86"/>
      <c r="D212" s="86"/>
      <c r="E212" s="167"/>
      <c r="F212" s="168"/>
      <c r="G212" s="169"/>
      <c r="H212" s="169"/>
      <c r="I212" s="169"/>
      <c r="J212" s="7"/>
      <c r="K212" s="170" t="s">
        <v>149</v>
      </c>
      <c r="L212" s="170"/>
      <c r="M212" s="170"/>
      <c r="N212" s="170"/>
      <c r="O212" s="170"/>
      <c r="P212" s="170"/>
      <c r="Q212" s="170"/>
      <c r="R212" s="4"/>
      <c r="S212" s="5"/>
      <c r="T212" s="21"/>
      <c r="U212" s="22"/>
      <c r="V212" s="22"/>
      <c r="W212" s="22"/>
      <c r="X212" s="22"/>
      <c r="Y212" s="23"/>
      <c r="Z212" s="85"/>
      <c r="AB212" s="165" t="b">
        <f t="shared" si="4"/>
        <v>0</v>
      </c>
    </row>
    <row r="213" spans="1:28" ht="20.100000000000001" customHeight="1" x14ac:dyDescent="0.15">
      <c r="B213" s="138"/>
      <c r="C213" s="98"/>
      <c r="E213" s="167"/>
      <c r="F213" s="168"/>
      <c r="G213" s="169"/>
      <c r="H213" s="169"/>
      <c r="I213" s="169"/>
      <c r="J213" s="7"/>
      <c r="K213" s="170" t="s">
        <v>150</v>
      </c>
      <c r="L213" s="170"/>
      <c r="M213" s="170"/>
      <c r="N213" s="170"/>
      <c r="O213" s="170"/>
      <c r="P213" s="170"/>
      <c r="Q213" s="170"/>
      <c r="R213" s="4"/>
      <c r="S213" s="5"/>
      <c r="T213" s="21"/>
      <c r="U213" s="22"/>
      <c r="V213" s="22"/>
      <c r="W213" s="22"/>
      <c r="X213" s="22"/>
      <c r="Y213" s="23"/>
      <c r="Z213" s="138"/>
      <c r="AB213" s="165" t="b">
        <f t="shared" si="4"/>
        <v>0</v>
      </c>
    </row>
    <row r="214" spans="1:28" ht="20.100000000000001" customHeight="1" x14ac:dyDescent="0.15">
      <c r="B214" s="138"/>
      <c r="E214" s="167"/>
      <c r="F214" s="168"/>
      <c r="G214" s="169"/>
      <c r="H214" s="169"/>
      <c r="I214" s="169"/>
      <c r="J214" s="7"/>
      <c r="K214" s="170" t="s">
        <v>151</v>
      </c>
      <c r="L214" s="170"/>
      <c r="M214" s="170"/>
      <c r="N214" s="170"/>
      <c r="O214" s="170"/>
      <c r="P214" s="170"/>
      <c r="Q214" s="170"/>
      <c r="R214" s="4"/>
      <c r="S214" s="5"/>
      <c r="T214" s="21"/>
      <c r="U214" s="22"/>
      <c r="V214" s="22"/>
      <c r="W214" s="22"/>
      <c r="X214" s="22"/>
      <c r="Y214" s="23"/>
      <c r="Z214" s="138"/>
      <c r="AB214" s="165" t="b">
        <f t="shared" si="4"/>
        <v>0</v>
      </c>
    </row>
    <row r="215" spans="1:28" ht="20.100000000000001" customHeight="1" x14ac:dyDescent="0.15">
      <c r="B215" s="138"/>
      <c r="E215" s="167"/>
      <c r="F215" s="168"/>
      <c r="G215" s="169"/>
      <c r="H215" s="169"/>
      <c r="I215" s="169"/>
      <c r="J215" s="7"/>
      <c r="K215" s="170" t="s">
        <v>152</v>
      </c>
      <c r="L215" s="170"/>
      <c r="M215" s="170"/>
      <c r="N215" s="170"/>
      <c r="O215" s="170"/>
      <c r="P215" s="170"/>
      <c r="Q215" s="170"/>
      <c r="R215" s="4"/>
      <c r="S215" s="5"/>
      <c r="T215" s="21"/>
      <c r="U215" s="22"/>
      <c r="V215" s="22"/>
      <c r="W215" s="22"/>
      <c r="X215" s="22"/>
      <c r="Y215" s="23"/>
      <c r="Z215" s="138"/>
      <c r="AB215" s="165" t="b">
        <f t="shared" si="4"/>
        <v>0</v>
      </c>
    </row>
    <row r="216" spans="1:28" ht="20.100000000000001" customHeight="1" x14ac:dyDescent="0.15">
      <c r="B216" s="138"/>
      <c r="E216" s="167"/>
      <c r="F216" s="168"/>
      <c r="G216" s="169"/>
      <c r="H216" s="169"/>
      <c r="I216" s="169"/>
      <c r="J216" s="7"/>
      <c r="K216" s="170" t="s">
        <v>153</v>
      </c>
      <c r="L216" s="170"/>
      <c r="M216" s="170"/>
      <c r="N216" s="170"/>
      <c r="O216" s="170"/>
      <c r="P216" s="170"/>
      <c r="Q216" s="170"/>
      <c r="R216" s="4"/>
      <c r="S216" s="5"/>
      <c r="T216" s="21"/>
      <c r="U216" s="22"/>
      <c r="V216" s="22"/>
      <c r="W216" s="22"/>
      <c r="X216" s="22"/>
      <c r="Y216" s="23"/>
      <c r="Z216" s="138"/>
      <c r="AB216" s="165" t="b">
        <f t="shared" si="4"/>
        <v>0</v>
      </c>
    </row>
    <row r="217" spans="1:28" ht="20.100000000000001" customHeight="1" x14ac:dyDescent="0.15">
      <c r="B217" s="138"/>
      <c r="E217" s="167"/>
      <c r="F217" s="168"/>
      <c r="G217" s="169"/>
      <c r="H217" s="169"/>
      <c r="I217" s="169"/>
      <c r="J217" s="7"/>
      <c r="K217" s="170" t="s">
        <v>154</v>
      </c>
      <c r="L217" s="170"/>
      <c r="M217" s="170"/>
      <c r="N217" s="170"/>
      <c r="O217" s="170"/>
      <c r="P217" s="170"/>
      <c r="Q217" s="170"/>
      <c r="R217" s="4"/>
      <c r="S217" s="5"/>
      <c r="T217" s="21"/>
      <c r="U217" s="22"/>
      <c r="V217" s="22"/>
      <c r="W217" s="22"/>
      <c r="X217" s="22"/>
      <c r="Y217" s="23"/>
      <c r="Z217" s="138"/>
      <c r="AB217" s="165" t="b">
        <f t="shared" si="4"/>
        <v>0</v>
      </c>
    </row>
    <row r="218" spans="1:28" ht="20.100000000000001" customHeight="1" x14ac:dyDescent="0.15">
      <c r="B218" s="138"/>
      <c r="E218" s="167"/>
      <c r="F218" s="168"/>
      <c r="G218" s="169"/>
      <c r="H218" s="169"/>
      <c r="I218" s="169"/>
      <c r="J218" s="7"/>
      <c r="K218" s="170" t="s">
        <v>155</v>
      </c>
      <c r="L218" s="170"/>
      <c r="M218" s="170"/>
      <c r="N218" s="170"/>
      <c r="O218" s="170"/>
      <c r="P218" s="170"/>
      <c r="Q218" s="170"/>
      <c r="R218" s="4"/>
      <c r="S218" s="5"/>
      <c r="T218" s="21"/>
      <c r="U218" s="22"/>
      <c r="V218" s="22"/>
      <c r="W218" s="22"/>
      <c r="X218" s="22"/>
      <c r="Y218" s="23"/>
      <c r="Z218" s="138"/>
      <c r="AB218" s="165" t="b">
        <f t="shared" si="4"/>
        <v>0</v>
      </c>
    </row>
    <row r="219" spans="1:28" ht="20.100000000000001" customHeight="1" x14ac:dyDescent="0.15">
      <c r="B219" s="138"/>
      <c r="E219" s="167"/>
      <c r="F219" s="168"/>
      <c r="G219" s="169"/>
      <c r="H219" s="169"/>
      <c r="I219" s="169"/>
      <c r="J219" s="7"/>
      <c r="K219" s="170" t="s">
        <v>156</v>
      </c>
      <c r="L219" s="170"/>
      <c r="M219" s="170"/>
      <c r="N219" s="170"/>
      <c r="O219" s="170"/>
      <c r="P219" s="170"/>
      <c r="Q219" s="170"/>
      <c r="R219" s="4"/>
      <c r="S219" s="5"/>
      <c r="T219" s="21"/>
      <c r="U219" s="22"/>
      <c r="V219" s="22"/>
      <c r="W219" s="22"/>
      <c r="X219" s="22"/>
      <c r="Y219" s="23"/>
      <c r="Z219" s="138"/>
      <c r="AB219" s="165" t="b">
        <f t="shared" si="4"/>
        <v>0</v>
      </c>
    </row>
    <row r="220" spans="1:28" ht="20.100000000000001" customHeight="1" x14ac:dyDescent="0.15">
      <c r="B220" s="138"/>
      <c r="E220" s="167"/>
      <c r="F220" s="168"/>
      <c r="G220" s="169"/>
      <c r="H220" s="169"/>
      <c r="I220" s="169"/>
      <c r="J220" s="7"/>
      <c r="K220" s="170" t="s">
        <v>157</v>
      </c>
      <c r="L220" s="170"/>
      <c r="M220" s="170"/>
      <c r="N220" s="170"/>
      <c r="O220" s="170"/>
      <c r="P220" s="170"/>
      <c r="Q220" s="170"/>
      <c r="R220" s="4"/>
      <c r="S220" s="5"/>
      <c r="T220" s="21"/>
      <c r="U220" s="22"/>
      <c r="V220" s="22"/>
      <c r="W220" s="22"/>
      <c r="X220" s="22"/>
      <c r="Y220" s="23"/>
      <c r="Z220" s="138"/>
      <c r="AB220" s="165" t="b">
        <f t="shared" si="4"/>
        <v>0</v>
      </c>
    </row>
    <row r="221" spans="1:28" ht="20.100000000000001" customHeight="1" x14ac:dyDescent="0.15">
      <c r="A221" s="70"/>
      <c r="B221" s="138"/>
      <c r="E221" s="167"/>
      <c r="F221" s="168"/>
      <c r="G221" s="169"/>
      <c r="H221" s="169"/>
      <c r="I221" s="169"/>
      <c r="J221" s="8"/>
      <c r="K221" s="170" t="s">
        <v>441</v>
      </c>
      <c r="L221" s="170"/>
      <c r="M221" s="170"/>
      <c r="N221" s="170"/>
      <c r="O221" s="170"/>
      <c r="P221" s="170"/>
      <c r="Q221" s="170"/>
      <c r="R221" s="4"/>
      <c r="S221" s="5"/>
      <c r="T221" s="24"/>
      <c r="U221" s="25"/>
      <c r="V221" s="25"/>
      <c r="W221" s="25"/>
      <c r="X221" s="25"/>
      <c r="Y221" s="26"/>
      <c r="Z221" s="138"/>
      <c r="AB221" s="165" t="b">
        <f t="shared" si="4"/>
        <v>0</v>
      </c>
    </row>
    <row r="222" spans="1:28" ht="20.100000000000001" customHeight="1" x14ac:dyDescent="0.15">
      <c r="A222" s="70">
        <f>IFERROR(IF(AND($R230="○",TRIM($T222)=""),1001,0),3)</f>
        <v>0</v>
      </c>
      <c r="B222" s="138"/>
      <c r="E222" s="167"/>
      <c r="F222" s="168">
        <v>2</v>
      </c>
      <c r="G222" s="169" t="s">
        <v>71</v>
      </c>
      <c r="H222" s="169"/>
      <c r="I222" s="169"/>
      <c r="J222" s="6"/>
      <c r="K222" s="170" t="s">
        <v>158</v>
      </c>
      <c r="L222" s="170"/>
      <c r="M222" s="170"/>
      <c r="N222" s="170"/>
      <c r="O222" s="170"/>
      <c r="P222" s="170"/>
      <c r="Q222" s="170"/>
      <c r="R222" s="4"/>
      <c r="S222" s="5"/>
      <c r="T222" s="12"/>
      <c r="U222" s="13"/>
      <c r="V222" s="13"/>
      <c r="W222" s="13"/>
      <c r="X222" s="13"/>
      <c r="Y222" s="14"/>
      <c r="Z222" s="138"/>
      <c r="AB222" s="165" t="b">
        <f>OR(AND(J222="○",COUNTIF(R222:R230,"○")=0),AND(J222&lt;&gt;"○",COUNTIF(R222:R230,"○")&lt;&gt;0))</f>
        <v>0</v>
      </c>
    </row>
    <row r="223" spans="1:28" ht="20.100000000000001" customHeight="1" x14ac:dyDescent="0.15">
      <c r="A223" s="166">
        <f>IFERROR(IF($AB222,1001,0),3)</f>
        <v>0</v>
      </c>
      <c r="B223" s="203"/>
      <c r="E223" s="167"/>
      <c r="F223" s="168"/>
      <c r="G223" s="169"/>
      <c r="H223" s="169"/>
      <c r="I223" s="169"/>
      <c r="J223" s="7"/>
      <c r="K223" s="170" t="s">
        <v>159</v>
      </c>
      <c r="L223" s="170"/>
      <c r="M223" s="170"/>
      <c r="N223" s="170"/>
      <c r="O223" s="170"/>
      <c r="P223" s="170"/>
      <c r="Q223" s="170"/>
      <c r="R223" s="4"/>
      <c r="S223" s="5"/>
      <c r="T223" s="21"/>
      <c r="U223" s="22"/>
      <c r="V223" s="22"/>
      <c r="W223" s="22"/>
      <c r="X223" s="22"/>
      <c r="Y223" s="23"/>
      <c r="Z223" s="138"/>
      <c r="AB223" s="165" t="b">
        <f t="shared" ref="AB223:AB230" si="5">AB222</f>
        <v>0</v>
      </c>
    </row>
    <row r="224" spans="1:28" ht="20.100000000000001" customHeight="1" x14ac:dyDescent="0.15">
      <c r="B224" s="138"/>
      <c r="E224" s="167"/>
      <c r="F224" s="168"/>
      <c r="G224" s="169"/>
      <c r="H224" s="169"/>
      <c r="I224" s="169"/>
      <c r="J224" s="7"/>
      <c r="K224" s="170" t="s">
        <v>160</v>
      </c>
      <c r="L224" s="170"/>
      <c r="M224" s="170"/>
      <c r="N224" s="170"/>
      <c r="O224" s="170"/>
      <c r="P224" s="170"/>
      <c r="Q224" s="170"/>
      <c r="R224" s="4"/>
      <c r="S224" s="5"/>
      <c r="T224" s="21"/>
      <c r="U224" s="22"/>
      <c r="V224" s="22"/>
      <c r="W224" s="22"/>
      <c r="X224" s="22"/>
      <c r="Y224" s="23"/>
      <c r="Z224" s="138"/>
      <c r="AB224" s="165" t="b">
        <f t="shared" si="5"/>
        <v>0</v>
      </c>
    </row>
    <row r="225" spans="1:28" ht="20.100000000000001" customHeight="1" x14ac:dyDescent="0.15">
      <c r="B225" s="138"/>
      <c r="E225" s="167"/>
      <c r="F225" s="168"/>
      <c r="G225" s="169"/>
      <c r="H225" s="169"/>
      <c r="I225" s="169"/>
      <c r="J225" s="7"/>
      <c r="K225" s="170" t="s">
        <v>161</v>
      </c>
      <c r="L225" s="170"/>
      <c r="M225" s="170"/>
      <c r="N225" s="170"/>
      <c r="O225" s="170"/>
      <c r="P225" s="170"/>
      <c r="Q225" s="170"/>
      <c r="R225" s="4"/>
      <c r="S225" s="5"/>
      <c r="T225" s="21"/>
      <c r="U225" s="22"/>
      <c r="V225" s="22"/>
      <c r="W225" s="22"/>
      <c r="X225" s="22"/>
      <c r="Y225" s="23"/>
      <c r="Z225" s="138"/>
      <c r="AB225" s="165" t="b">
        <f t="shared" si="5"/>
        <v>0</v>
      </c>
    </row>
    <row r="226" spans="1:28" ht="20.100000000000001" customHeight="1" x14ac:dyDescent="0.15">
      <c r="B226" s="138"/>
      <c r="E226" s="167"/>
      <c r="F226" s="168"/>
      <c r="G226" s="169"/>
      <c r="H226" s="169"/>
      <c r="I226" s="169"/>
      <c r="J226" s="7"/>
      <c r="K226" s="170" t="s">
        <v>162</v>
      </c>
      <c r="L226" s="170"/>
      <c r="M226" s="170"/>
      <c r="N226" s="170"/>
      <c r="O226" s="170"/>
      <c r="P226" s="170"/>
      <c r="Q226" s="170"/>
      <c r="R226" s="4"/>
      <c r="S226" s="5"/>
      <c r="T226" s="21"/>
      <c r="U226" s="22"/>
      <c r="V226" s="22"/>
      <c r="W226" s="22"/>
      <c r="X226" s="22"/>
      <c r="Y226" s="23"/>
      <c r="Z226" s="138"/>
      <c r="AB226" s="165" t="b">
        <f t="shared" si="5"/>
        <v>0</v>
      </c>
    </row>
    <row r="227" spans="1:28" ht="20.100000000000001" customHeight="1" x14ac:dyDescent="0.15">
      <c r="B227" s="138"/>
      <c r="E227" s="167"/>
      <c r="F227" s="168"/>
      <c r="G227" s="169"/>
      <c r="H227" s="169"/>
      <c r="I227" s="169"/>
      <c r="J227" s="7"/>
      <c r="K227" s="170" t="s">
        <v>163</v>
      </c>
      <c r="L227" s="170"/>
      <c r="M227" s="170"/>
      <c r="N227" s="170"/>
      <c r="O227" s="170"/>
      <c r="P227" s="170"/>
      <c r="Q227" s="170"/>
      <c r="R227" s="4"/>
      <c r="S227" s="5"/>
      <c r="T227" s="21"/>
      <c r="U227" s="22"/>
      <c r="V227" s="22"/>
      <c r="W227" s="22"/>
      <c r="X227" s="22"/>
      <c r="Y227" s="23"/>
      <c r="Z227" s="138"/>
      <c r="AB227" s="165" t="b">
        <f t="shared" si="5"/>
        <v>0</v>
      </c>
    </row>
    <row r="228" spans="1:28" ht="20.100000000000001" customHeight="1" x14ac:dyDescent="0.15">
      <c r="B228" s="138"/>
      <c r="E228" s="167"/>
      <c r="F228" s="168"/>
      <c r="G228" s="169"/>
      <c r="H228" s="169"/>
      <c r="I228" s="169"/>
      <c r="J228" s="7"/>
      <c r="K228" s="170" t="s">
        <v>164</v>
      </c>
      <c r="L228" s="170"/>
      <c r="M228" s="170"/>
      <c r="N228" s="170"/>
      <c r="O228" s="170"/>
      <c r="P228" s="170"/>
      <c r="Q228" s="170"/>
      <c r="R228" s="4"/>
      <c r="S228" s="5"/>
      <c r="T228" s="21"/>
      <c r="U228" s="22"/>
      <c r="V228" s="22"/>
      <c r="W228" s="22"/>
      <c r="X228" s="22"/>
      <c r="Y228" s="23"/>
      <c r="Z228" s="138"/>
      <c r="AB228" s="165" t="b">
        <f t="shared" si="5"/>
        <v>0</v>
      </c>
    </row>
    <row r="229" spans="1:28" ht="20.100000000000001" customHeight="1" x14ac:dyDescent="0.15">
      <c r="B229" s="138"/>
      <c r="E229" s="167"/>
      <c r="F229" s="168"/>
      <c r="G229" s="169"/>
      <c r="H229" s="169"/>
      <c r="I229" s="169"/>
      <c r="J229" s="7"/>
      <c r="K229" s="170" t="s">
        <v>165</v>
      </c>
      <c r="L229" s="170"/>
      <c r="M229" s="170"/>
      <c r="N229" s="170"/>
      <c r="O229" s="170"/>
      <c r="P229" s="170"/>
      <c r="Q229" s="170"/>
      <c r="R229" s="4"/>
      <c r="S229" s="5"/>
      <c r="T229" s="21"/>
      <c r="U229" s="22"/>
      <c r="V229" s="22"/>
      <c r="W229" s="22"/>
      <c r="X229" s="22"/>
      <c r="Y229" s="23"/>
      <c r="Z229" s="138"/>
      <c r="AB229" s="165" t="b">
        <f t="shared" si="5"/>
        <v>0</v>
      </c>
    </row>
    <row r="230" spans="1:28" ht="20.100000000000001" customHeight="1" x14ac:dyDescent="0.15">
      <c r="A230" s="70"/>
      <c r="B230" s="138"/>
      <c r="E230" s="167"/>
      <c r="F230" s="168"/>
      <c r="G230" s="169"/>
      <c r="H230" s="169"/>
      <c r="I230" s="169"/>
      <c r="J230" s="8"/>
      <c r="K230" s="170" t="s">
        <v>442</v>
      </c>
      <c r="L230" s="170"/>
      <c r="M230" s="170"/>
      <c r="N230" s="170"/>
      <c r="O230" s="170"/>
      <c r="P230" s="170"/>
      <c r="Q230" s="170"/>
      <c r="R230" s="4"/>
      <c r="S230" s="5"/>
      <c r="T230" s="24"/>
      <c r="U230" s="25"/>
      <c r="V230" s="25"/>
      <c r="W230" s="25"/>
      <c r="X230" s="25"/>
      <c r="Y230" s="26"/>
      <c r="Z230" s="138"/>
      <c r="AB230" s="165" t="b">
        <f t="shared" si="5"/>
        <v>0</v>
      </c>
    </row>
    <row r="231" spans="1:28" ht="20.100000000000001" customHeight="1" x14ac:dyDescent="0.15">
      <c r="A231" s="70">
        <f>IFERROR(IF(AND($R237="○",TRIM($T231)=""),1001,0),3)</f>
        <v>0</v>
      </c>
      <c r="B231" s="138"/>
      <c r="E231" s="167"/>
      <c r="F231" s="168">
        <v>3</v>
      </c>
      <c r="G231" s="169" t="s">
        <v>72</v>
      </c>
      <c r="H231" s="169"/>
      <c r="I231" s="169"/>
      <c r="J231" s="6"/>
      <c r="K231" s="170" t="s">
        <v>166</v>
      </c>
      <c r="L231" s="170"/>
      <c r="M231" s="170"/>
      <c r="N231" s="170"/>
      <c r="O231" s="170"/>
      <c r="P231" s="170"/>
      <c r="Q231" s="170"/>
      <c r="R231" s="4"/>
      <c r="S231" s="5"/>
      <c r="T231" s="12"/>
      <c r="U231" s="13"/>
      <c r="V231" s="13"/>
      <c r="W231" s="13"/>
      <c r="X231" s="13"/>
      <c r="Y231" s="14"/>
      <c r="Z231" s="138"/>
      <c r="AB231" s="165" t="b">
        <f>OR(AND(J231="○",COUNTIF(R231:R237,"○")=0),AND(J231&lt;&gt;"○",COUNTIF(R231:R237,"○")&lt;&gt;0))</f>
        <v>0</v>
      </c>
    </row>
    <row r="232" spans="1:28" ht="20.100000000000001" customHeight="1" x14ac:dyDescent="0.15">
      <c r="A232" s="166">
        <f>IFERROR(IF($AB231,1001,0),3)</f>
        <v>0</v>
      </c>
      <c r="B232" s="203"/>
      <c r="E232" s="167"/>
      <c r="F232" s="168"/>
      <c r="G232" s="169"/>
      <c r="H232" s="169"/>
      <c r="I232" s="169"/>
      <c r="J232" s="7"/>
      <c r="K232" s="170" t="s">
        <v>167</v>
      </c>
      <c r="L232" s="170"/>
      <c r="M232" s="170"/>
      <c r="N232" s="170"/>
      <c r="O232" s="170"/>
      <c r="P232" s="170"/>
      <c r="Q232" s="170"/>
      <c r="R232" s="4"/>
      <c r="S232" s="5"/>
      <c r="T232" s="21"/>
      <c r="U232" s="22"/>
      <c r="V232" s="22"/>
      <c r="W232" s="22"/>
      <c r="X232" s="22"/>
      <c r="Y232" s="23"/>
      <c r="Z232" s="138"/>
      <c r="AB232" s="165" t="b">
        <f t="shared" ref="AB232:AB237" si="6">AB231</f>
        <v>0</v>
      </c>
    </row>
    <row r="233" spans="1:28" ht="20.100000000000001" customHeight="1" x14ac:dyDescent="0.15">
      <c r="B233" s="138"/>
      <c r="E233" s="167"/>
      <c r="F233" s="168"/>
      <c r="G233" s="169"/>
      <c r="H233" s="169"/>
      <c r="I233" s="169"/>
      <c r="J233" s="7"/>
      <c r="K233" s="170" t="s">
        <v>168</v>
      </c>
      <c r="L233" s="170"/>
      <c r="M233" s="170"/>
      <c r="N233" s="170"/>
      <c r="O233" s="170"/>
      <c r="P233" s="170"/>
      <c r="Q233" s="170"/>
      <c r="R233" s="4"/>
      <c r="S233" s="5"/>
      <c r="T233" s="21"/>
      <c r="U233" s="22"/>
      <c r="V233" s="22"/>
      <c r="W233" s="22"/>
      <c r="X233" s="22"/>
      <c r="Y233" s="23"/>
      <c r="Z233" s="138"/>
      <c r="AB233" s="165" t="b">
        <f t="shared" si="6"/>
        <v>0</v>
      </c>
    </row>
    <row r="234" spans="1:28" ht="20.100000000000001" customHeight="1" x14ac:dyDescent="0.15">
      <c r="B234" s="138"/>
      <c r="E234" s="167"/>
      <c r="F234" s="168"/>
      <c r="G234" s="169"/>
      <c r="H234" s="169"/>
      <c r="I234" s="169"/>
      <c r="J234" s="7"/>
      <c r="K234" s="170" t="s">
        <v>169</v>
      </c>
      <c r="L234" s="170"/>
      <c r="M234" s="170"/>
      <c r="N234" s="170"/>
      <c r="O234" s="170"/>
      <c r="P234" s="170"/>
      <c r="Q234" s="170"/>
      <c r="R234" s="4"/>
      <c r="S234" s="5"/>
      <c r="T234" s="21"/>
      <c r="U234" s="22"/>
      <c r="V234" s="22"/>
      <c r="W234" s="22"/>
      <c r="X234" s="22"/>
      <c r="Y234" s="23"/>
      <c r="Z234" s="138"/>
      <c r="AB234" s="165" t="b">
        <f t="shared" si="6"/>
        <v>0</v>
      </c>
    </row>
    <row r="235" spans="1:28" ht="20.100000000000001" customHeight="1" x14ac:dyDescent="0.15">
      <c r="B235" s="138"/>
      <c r="E235" s="167"/>
      <c r="F235" s="168"/>
      <c r="G235" s="169"/>
      <c r="H235" s="169"/>
      <c r="I235" s="169"/>
      <c r="J235" s="7"/>
      <c r="K235" s="170" t="s">
        <v>170</v>
      </c>
      <c r="L235" s="170"/>
      <c r="M235" s="170"/>
      <c r="N235" s="170"/>
      <c r="O235" s="170"/>
      <c r="P235" s="170"/>
      <c r="Q235" s="170"/>
      <c r="R235" s="4"/>
      <c r="S235" s="5"/>
      <c r="T235" s="21"/>
      <c r="U235" s="22"/>
      <c r="V235" s="22"/>
      <c r="W235" s="22"/>
      <c r="X235" s="22"/>
      <c r="Y235" s="23"/>
      <c r="Z235" s="138"/>
      <c r="AB235" s="165" t="b">
        <f t="shared" si="6"/>
        <v>0</v>
      </c>
    </row>
    <row r="236" spans="1:28" ht="20.100000000000001" customHeight="1" x14ac:dyDescent="0.15">
      <c r="B236" s="138"/>
      <c r="E236" s="167"/>
      <c r="F236" s="168"/>
      <c r="G236" s="169"/>
      <c r="H236" s="169"/>
      <c r="I236" s="169"/>
      <c r="J236" s="7"/>
      <c r="K236" s="170" t="s">
        <v>171</v>
      </c>
      <c r="L236" s="170"/>
      <c r="M236" s="170"/>
      <c r="N236" s="170"/>
      <c r="O236" s="170"/>
      <c r="P236" s="170"/>
      <c r="Q236" s="170"/>
      <c r="R236" s="4"/>
      <c r="S236" s="5"/>
      <c r="T236" s="21"/>
      <c r="U236" s="22"/>
      <c r="V236" s="22"/>
      <c r="W236" s="22"/>
      <c r="X236" s="22"/>
      <c r="Y236" s="23"/>
      <c r="Z236" s="138"/>
      <c r="AB236" s="165" t="b">
        <f t="shared" si="6"/>
        <v>0</v>
      </c>
    </row>
    <row r="237" spans="1:28" ht="20.100000000000001" customHeight="1" x14ac:dyDescent="0.15">
      <c r="B237" s="138"/>
      <c r="E237" s="167"/>
      <c r="F237" s="168"/>
      <c r="G237" s="169"/>
      <c r="H237" s="169"/>
      <c r="I237" s="169"/>
      <c r="J237" s="8"/>
      <c r="K237" s="170" t="s">
        <v>438</v>
      </c>
      <c r="L237" s="170"/>
      <c r="M237" s="170"/>
      <c r="N237" s="170"/>
      <c r="O237" s="170"/>
      <c r="P237" s="170"/>
      <c r="Q237" s="170"/>
      <c r="R237" s="4"/>
      <c r="S237" s="5"/>
      <c r="T237" s="24"/>
      <c r="U237" s="25"/>
      <c r="V237" s="25"/>
      <c r="W237" s="25"/>
      <c r="X237" s="25"/>
      <c r="Y237" s="26"/>
      <c r="Z237" s="138"/>
      <c r="AB237" s="165" t="b">
        <f t="shared" si="6"/>
        <v>0</v>
      </c>
    </row>
    <row r="238" spans="1:28" ht="30" customHeight="1" x14ac:dyDescent="0.15">
      <c r="A238" s="70">
        <f>IFERROR(IF(OR(AND($J238="○", OR(TRIM($R238)="",TRIM($T238)="")),AND($J238&lt;&gt;"○",$R238="○")),1001,0),3)</f>
        <v>0</v>
      </c>
      <c r="B238" s="138"/>
      <c r="E238" s="167"/>
      <c r="F238" s="172">
        <v>4</v>
      </c>
      <c r="G238" s="169" t="s">
        <v>139</v>
      </c>
      <c r="H238" s="169"/>
      <c r="I238" s="169"/>
      <c r="J238" s="2"/>
      <c r="K238" s="170" t="s">
        <v>459</v>
      </c>
      <c r="L238" s="170"/>
      <c r="M238" s="170"/>
      <c r="N238" s="170"/>
      <c r="O238" s="170"/>
      <c r="P238" s="170"/>
      <c r="Q238" s="170"/>
      <c r="R238" s="4"/>
      <c r="S238" s="5"/>
      <c r="T238" s="9"/>
      <c r="U238" s="10"/>
      <c r="V238" s="10"/>
      <c r="W238" s="10"/>
      <c r="X238" s="10"/>
      <c r="Y238" s="11"/>
      <c r="Z238" s="138"/>
      <c r="AB238" s="165" t="b">
        <f>OR(AND(J238="○",R238&lt;&gt;"○"),AND(J238&lt;&gt;"○",R238="○"))</f>
        <v>0</v>
      </c>
    </row>
    <row r="239" spans="1:28" ht="20.100000000000001" customHeight="1" x14ac:dyDescent="0.15">
      <c r="A239" s="70">
        <f>IFERROR(IF(AND($R247="○",TRIM($T239)=""),1001,0),3)</f>
        <v>0</v>
      </c>
      <c r="B239" s="138"/>
      <c r="E239" s="167" t="s">
        <v>172</v>
      </c>
      <c r="F239" s="168">
        <v>1</v>
      </c>
      <c r="G239" s="169" t="s">
        <v>173</v>
      </c>
      <c r="H239" s="173"/>
      <c r="I239" s="173"/>
      <c r="J239" s="6"/>
      <c r="K239" s="170" t="s">
        <v>174</v>
      </c>
      <c r="L239" s="170"/>
      <c r="M239" s="170"/>
      <c r="N239" s="170"/>
      <c r="O239" s="170"/>
      <c r="P239" s="170"/>
      <c r="Q239" s="170"/>
      <c r="R239" s="4"/>
      <c r="S239" s="5"/>
      <c r="T239" s="12"/>
      <c r="U239" s="13"/>
      <c r="V239" s="13"/>
      <c r="W239" s="13"/>
      <c r="X239" s="13"/>
      <c r="Y239" s="14"/>
      <c r="Z239" s="138"/>
      <c r="AB239" s="165" t="b">
        <f>OR(AND(J239="○",COUNTIF(R239:R247,"○")=0),AND(J239&lt;&gt;"○",COUNTIF(R239:R247,"○")&lt;&gt;0))</f>
        <v>0</v>
      </c>
    </row>
    <row r="240" spans="1:28" ht="20.100000000000001" customHeight="1" x14ac:dyDescent="0.15">
      <c r="A240" s="166">
        <f>IFERROR(IF($AB239,1001,0),3)</f>
        <v>0</v>
      </c>
      <c r="B240" s="203"/>
      <c r="E240" s="167"/>
      <c r="F240" s="168"/>
      <c r="G240" s="169"/>
      <c r="H240" s="173"/>
      <c r="I240" s="173"/>
      <c r="J240" s="7"/>
      <c r="K240" s="170" t="s">
        <v>175</v>
      </c>
      <c r="L240" s="170"/>
      <c r="M240" s="170"/>
      <c r="N240" s="170"/>
      <c r="O240" s="170"/>
      <c r="P240" s="170"/>
      <c r="Q240" s="170"/>
      <c r="R240" s="4"/>
      <c r="S240" s="5"/>
      <c r="T240" s="21"/>
      <c r="U240" s="22"/>
      <c r="V240" s="22"/>
      <c r="W240" s="22"/>
      <c r="X240" s="22"/>
      <c r="Y240" s="23"/>
      <c r="Z240" s="138"/>
      <c r="AB240" s="165" t="b">
        <f t="shared" ref="AB240:AB263" si="7">AB239</f>
        <v>0</v>
      </c>
    </row>
    <row r="241" spans="1:28" ht="20.100000000000001" customHeight="1" x14ac:dyDescent="0.15">
      <c r="B241" s="138"/>
      <c r="E241" s="167"/>
      <c r="F241" s="168"/>
      <c r="G241" s="169"/>
      <c r="H241" s="173"/>
      <c r="I241" s="173"/>
      <c r="J241" s="7"/>
      <c r="K241" s="170" t="s">
        <v>176</v>
      </c>
      <c r="L241" s="170"/>
      <c r="M241" s="170"/>
      <c r="N241" s="170"/>
      <c r="O241" s="170"/>
      <c r="P241" s="170"/>
      <c r="Q241" s="170"/>
      <c r="R241" s="4"/>
      <c r="S241" s="5"/>
      <c r="T241" s="21"/>
      <c r="U241" s="22"/>
      <c r="V241" s="22"/>
      <c r="W241" s="22"/>
      <c r="X241" s="22"/>
      <c r="Y241" s="23"/>
      <c r="Z241" s="138"/>
      <c r="AB241" s="165" t="b">
        <f t="shared" si="7"/>
        <v>0</v>
      </c>
    </row>
    <row r="242" spans="1:28" ht="20.100000000000001" customHeight="1" x14ac:dyDescent="0.15">
      <c r="B242" s="138"/>
      <c r="E242" s="167"/>
      <c r="F242" s="168"/>
      <c r="G242" s="169"/>
      <c r="H242" s="173"/>
      <c r="I242" s="173"/>
      <c r="J242" s="7"/>
      <c r="K242" s="170" t="s">
        <v>177</v>
      </c>
      <c r="L242" s="170"/>
      <c r="M242" s="170"/>
      <c r="N242" s="170"/>
      <c r="O242" s="170"/>
      <c r="P242" s="170"/>
      <c r="Q242" s="170"/>
      <c r="R242" s="4"/>
      <c r="S242" s="5"/>
      <c r="T242" s="21"/>
      <c r="U242" s="22"/>
      <c r="V242" s="22"/>
      <c r="W242" s="22"/>
      <c r="X242" s="22"/>
      <c r="Y242" s="23"/>
      <c r="Z242" s="138"/>
      <c r="AB242" s="165" t="b">
        <f t="shared" si="7"/>
        <v>0</v>
      </c>
    </row>
    <row r="243" spans="1:28" ht="20.100000000000001" customHeight="1" x14ac:dyDescent="0.15">
      <c r="B243" s="138"/>
      <c r="E243" s="167"/>
      <c r="F243" s="168"/>
      <c r="G243" s="169"/>
      <c r="H243" s="173"/>
      <c r="I243" s="173"/>
      <c r="J243" s="7"/>
      <c r="K243" s="170" t="s">
        <v>178</v>
      </c>
      <c r="L243" s="170"/>
      <c r="M243" s="170"/>
      <c r="N243" s="170"/>
      <c r="O243" s="170"/>
      <c r="P243" s="170"/>
      <c r="Q243" s="170"/>
      <c r="R243" s="4"/>
      <c r="S243" s="5"/>
      <c r="T243" s="21"/>
      <c r="U243" s="22"/>
      <c r="V243" s="22"/>
      <c r="W243" s="22"/>
      <c r="X243" s="22"/>
      <c r="Y243" s="23"/>
      <c r="Z243" s="138"/>
      <c r="AB243" s="165" t="b">
        <f t="shared" si="7"/>
        <v>0</v>
      </c>
    </row>
    <row r="244" spans="1:28" ht="20.100000000000001" customHeight="1" x14ac:dyDescent="0.15">
      <c r="B244" s="138"/>
      <c r="E244" s="167"/>
      <c r="F244" s="168"/>
      <c r="G244" s="169"/>
      <c r="H244" s="173"/>
      <c r="I244" s="173"/>
      <c r="J244" s="7"/>
      <c r="K244" s="170" t="s">
        <v>179</v>
      </c>
      <c r="L244" s="170"/>
      <c r="M244" s="170"/>
      <c r="N244" s="170"/>
      <c r="O244" s="170"/>
      <c r="P244" s="170"/>
      <c r="Q244" s="170"/>
      <c r="R244" s="4"/>
      <c r="S244" s="5"/>
      <c r="T244" s="21"/>
      <c r="U244" s="22"/>
      <c r="V244" s="22"/>
      <c r="W244" s="22"/>
      <c r="X244" s="22"/>
      <c r="Y244" s="23"/>
      <c r="Z244" s="138"/>
      <c r="AB244" s="165" t="b">
        <f t="shared" si="7"/>
        <v>0</v>
      </c>
    </row>
    <row r="245" spans="1:28" ht="20.100000000000001" customHeight="1" x14ac:dyDescent="0.15">
      <c r="B245" s="138"/>
      <c r="E245" s="167"/>
      <c r="F245" s="168"/>
      <c r="G245" s="169"/>
      <c r="H245" s="173"/>
      <c r="I245" s="173"/>
      <c r="J245" s="7"/>
      <c r="K245" s="170" t="s">
        <v>180</v>
      </c>
      <c r="L245" s="170"/>
      <c r="M245" s="170"/>
      <c r="N245" s="170"/>
      <c r="O245" s="170"/>
      <c r="P245" s="170"/>
      <c r="Q245" s="170"/>
      <c r="R245" s="4"/>
      <c r="S245" s="5"/>
      <c r="T245" s="21"/>
      <c r="U245" s="22"/>
      <c r="V245" s="22"/>
      <c r="W245" s="22"/>
      <c r="X245" s="22"/>
      <c r="Y245" s="23"/>
      <c r="Z245" s="138"/>
      <c r="AB245" s="165" t="b">
        <f t="shared" si="7"/>
        <v>0</v>
      </c>
    </row>
    <row r="246" spans="1:28" ht="20.100000000000001" customHeight="1" x14ac:dyDescent="0.15">
      <c r="B246" s="138"/>
      <c r="E246" s="167"/>
      <c r="F246" s="168"/>
      <c r="G246" s="169"/>
      <c r="H246" s="173"/>
      <c r="I246" s="173"/>
      <c r="J246" s="7"/>
      <c r="K246" s="170" t="s">
        <v>181</v>
      </c>
      <c r="L246" s="170"/>
      <c r="M246" s="170"/>
      <c r="N246" s="170"/>
      <c r="O246" s="170"/>
      <c r="P246" s="170"/>
      <c r="Q246" s="170"/>
      <c r="R246" s="4"/>
      <c r="S246" s="5"/>
      <c r="T246" s="21"/>
      <c r="U246" s="22"/>
      <c r="V246" s="22"/>
      <c r="W246" s="22"/>
      <c r="X246" s="22"/>
      <c r="Y246" s="23"/>
      <c r="Z246" s="138"/>
      <c r="AB246" s="165" t="b">
        <f t="shared" si="7"/>
        <v>0</v>
      </c>
    </row>
    <row r="247" spans="1:28" ht="20.100000000000001" customHeight="1" x14ac:dyDescent="0.15">
      <c r="A247" s="70"/>
      <c r="B247" s="138"/>
      <c r="E247" s="167"/>
      <c r="F247" s="168"/>
      <c r="G247" s="169"/>
      <c r="H247" s="173"/>
      <c r="I247" s="173"/>
      <c r="J247" s="8"/>
      <c r="K247" s="170" t="s">
        <v>442</v>
      </c>
      <c r="L247" s="170"/>
      <c r="M247" s="170"/>
      <c r="N247" s="170"/>
      <c r="O247" s="170"/>
      <c r="P247" s="170"/>
      <c r="Q247" s="170"/>
      <c r="R247" s="4"/>
      <c r="S247" s="5"/>
      <c r="T247" s="24"/>
      <c r="U247" s="25"/>
      <c r="V247" s="25"/>
      <c r="W247" s="25"/>
      <c r="X247" s="25"/>
      <c r="Y247" s="26"/>
      <c r="Z247" s="138"/>
      <c r="AB247" s="165" t="b">
        <f t="shared" si="7"/>
        <v>0</v>
      </c>
    </row>
    <row r="248" spans="1:28" ht="20.100000000000001" customHeight="1" x14ac:dyDescent="0.15">
      <c r="A248" s="70">
        <f>IFERROR(IF(AND($R252="○",TRIM($T248)=""),1001,0),3)</f>
        <v>0</v>
      </c>
      <c r="B248" s="138"/>
      <c r="E248" s="167"/>
      <c r="F248" s="168">
        <v>2</v>
      </c>
      <c r="G248" s="169" t="s">
        <v>75</v>
      </c>
      <c r="H248" s="169"/>
      <c r="I248" s="169"/>
      <c r="J248" s="6"/>
      <c r="K248" s="170" t="s">
        <v>182</v>
      </c>
      <c r="L248" s="170"/>
      <c r="M248" s="170"/>
      <c r="N248" s="170"/>
      <c r="O248" s="170"/>
      <c r="P248" s="170"/>
      <c r="Q248" s="170"/>
      <c r="R248" s="4"/>
      <c r="S248" s="5"/>
      <c r="T248" s="12"/>
      <c r="U248" s="13"/>
      <c r="V248" s="13"/>
      <c r="W248" s="13"/>
      <c r="X248" s="13"/>
      <c r="Y248" s="14"/>
      <c r="Z248" s="138"/>
      <c r="AB248" s="165" t="b">
        <f>OR(AND(J248="○",COUNTIF(R248:R252,"○")=0),AND(J248&lt;&gt;"○",COUNTIF(R248:R252,"○")&lt;&gt;0))</f>
        <v>0</v>
      </c>
    </row>
    <row r="249" spans="1:28" ht="20.100000000000001" customHeight="1" x14ac:dyDescent="0.15">
      <c r="A249" s="166">
        <f>IFERROR(IF($AB248,1001,0),3)</f>
        <v>0</v>
      </c>
      <c r="B249" s="203"/>
      <c r="E249" s="167"/>
      <c r="F249" s="168"/>
      <c r="G249" s="169"/>
      <c r="H249" s="169"/>
      <c r="I249" s="169"/>
      <c r="J249" s="7"/>
      <c r="K249" s="170" t="s">
        <v>183</v>
      </c>
      <c r="L249" s="170"/>
      <c r="M249" s="170"/>
      <c r="N249" s="170"/>
      <c r="O249" s="170"/>
      <c r="P249" s="170"/>
      <c r="Q249" s="170"/>
      <c r="R249" s="4"/>
      <c r="S249" s="5"/>
      <c r="T249" s="21"/>
      <c r="U249" s="22"/>
      <c r="V249" s="22"/>
      <c r="W249" s="22"/>
      <c r="X249" s="22"/>
      <c r="Y249" s="23"/>
      <c r="Z249" s="138"/>
      <c r="AB249" s="165" t="b">
        <f t="shared" si="7"/>
        <v>0</v>
      </c>
    </row>
    <row r="250" spans="1:28" ht="20.100000000000001" customHeight="1" x14ac:dyDescent="0.15">
      <c r="B250" s="138"/>
      <c r="E250" s="167"/>
      <c r="F250" s="168"/>
      <c r="G250" s="169"/>
      <c r="H250" s="169"/>
      <c r="I250" s="169"/>
      <c r="J250" s="7"/>
      <c r="K250" s="170" t="s">
        <v>184</v>
      </c>
      <c r="L250" s="170"/>
      <c r="M250" s="170"/>
      <c r="N250" s="170"/>
      <c r="O250" s="170"/>
      <c r="P250" s="170"/>
      <c r="Q250" s="170"/>
      <c r="R250" s="4"/>
      <c r="S250" s="5"/>
      <c r="T250" s="21"/>
      <c r="U250" s="22"/>
      <c r="V250" s="22"/>
      <c r="W250" s="22"/>
      <c r="X250" s="22"/>
      <c r="Y250" s="23"/>
      <c r="Z250" s="138"/>
      <c r="AB250" s="165" t="b">
        <f t="shared" si="7"/>
        <v>0</v>
      </c>
    </row>
    <row r="251" spans="1:28" ht="20.100000000000001" customHeight="1" x14ac:dyDescent="0.15">
      <c r="B251" s="138"/>
      <c r="E251" s="167"/>
      <c r="F251" s="168"/>
      <c r="G251" s="169"/>
      <c r="H251" s="169"/>
      <c r="I251" s="169"/>
      <c r="J251" s="7"/>
      <c r="K251" s="170" t="s">
        <v>185</v>
      </c>
      <c r="L251" s="170"/>
      <c r="M251" s="170"/>
      <c r="N251" s="170"/>
      <c r="O251" s="170"/>
      <c r="P251" s="170"/>
      <c r="Q251" s="170"/>
      <c r="R251" s="4"/>
      <c r="S251" s="5"/>
      <c r="T251" s="21"/>
      <c r="U251" s="22"/>
      <c r="V251" s="22"/>
      <c r="W251" s="22"/>
      <c r="X251" s="22"/>
      <c r="Y251" s="23"/>
      <c r="Z251" s="138"/>
      <c r="AB251" s="165" t="b">
        <f t="shared" si="7"/>
        <v>0</v>
      </c>
    </row>
    <row r="252" spans="1:28" ht="20.100000000000001" customHeight="1" x14ac:dyDescent="0.15">
      <c r="B252" s="138"/>
      <c r="E252" s="167"/>
      <c r="F252" s="168"/>
      <c r="G252" s="169"/>
      <c r="H252" s="169"/>
      <c r="I252" s="169"/>
      <c r="J252" s="8"/>
      <c r="K252" s="170" t="s">
        <v>443</v>
      </c>
      <c r="L252" s="170"/>
      <c r="M252" s="170"/>
      <c r="N252" s="170"/>
      <c r="O252" s="170"/>
      <c r="P252" s="170"/>
      <c r="Q252" s="170"/>
      <c r="R252" s="4"/>
      <c r="S252" s="5"/>
      <c r="T252" s="24"/>
      <c r="U252" s="25"/>
      <c r="V252" s="25"/>
      <c r="W252" s="25"/>
      <c r="X252" s="25"/>
      <c r="Y252" s="26"/>
      <c r="Z252" s="138"/>
      <c r="AB252" s="165" t="b">
        <f t="shared" si="7"/>
        <v>0</v>
      </c>
    </row>
    <row r="253" spans="1:28" ht="20.100000000000001" customHeight="1" x14ac:dyDescent="0.15">
      <c r="A253" s="70">
        <f>IFERROR(IF(AND($R263="○",TRIM($T253)=""),1001,0),3)</f>
        <v>0</v>
      </c>
      <c r="B253" s="138"/>
      <c r="E253" s="167"/>
      <c r="F253" s="168">
        <v>3</v>
      </c>
      <c r="G253" s="169" t="s">
        <v>186</v>
      </c>
      <c r="H253" s="173"/>
      <c r="I253" s="173"/>
      <c r="J253" s="6"/>
      <c r="K253" s="170" t="s">
        <v>187</v>
      </c>
      <c r="L253" s="170"/>
      <c r="M253" s="170"/>
      <c r="N253" s="170"/>
      <c r="O253" s="170"/>
      <c r="P253" s="170"/>
      <c r="Q253" s="170"/>
      <c r="R253" s="4"/>
      <c r="S253" s="5"/>
      <c r="T253" s="12"/>
      <c r="U253" s="13"/>
      <c r="V253" s="13"/>
      <c r="W253" s="13"/>
      <c r="X253" s="13"/>
      <c r="Y253" s="14"/>
      <c r="Z253" s="138"/>
      <c r="AB253" s="165" t="b">
        <f>OR(AND(J253="○",COUNTIF(R253:R263,"○")=0),AND(J253&lt;&gt;"○",COUNTIF(R253:R263,"○")&lt;&gt;0))</f>
        <v>0</v>
      </c>
    </row>
    <row r="254" spans="1:28" ht="20.100000000000001" customHeight="1" x14ac:dyDescent="0.15">
      <c r="A254" s="166">
        <f>IFERROR(IF($AB253,1001,0),3)</f>
        <v>0</v>
      </c>
      <c r="B254" s="203"/>
      <c r="E254" s="167"/>
      <c r="F254" s="168"/>
      <c r="G254" s="169"/>
      <c r="H254" s="173"/>
      <c r="I254" s="173"/>
      <c r="J254" s="7"/>
      <c r="K254" s="170" t="s">
        <v>188</v>
      </c>
      <c r="L254" s="170"/>
      <c r="M254" s="170"/>
      <c r="N254" s="170"/>
      <c r="O254" s="170"/>
      <c r="P254" s="170"/>
      <c r="Q254" s="170"/>
      <c r="R254" s="4"/>
      <c r="S254" s="5"/>
      <c r="T254" s="21"/>
      <c r="U254" s="22"/>
      <c r="V254" s="22"/>
      <c r="W254" s="22"/>
      <c r="X254" s="22"/>
      <c r="Y254" s="23"/>
      <c r="Z254" s="138"/>
      <c r="AB254" s="165" t="b">
        <f t="shared" si="7"/>
        <v>0</v>
      </c>
    </row>
    <row r="255" spans="1:28" ht="20.100000000000001" customHeight="1" x14ac:dyDescent="0.15">
      <c r="B255" s="138"/>
      <c r="E255" s="167"/>
      <c r="F255" s="168"/>
      <c r="G255" s="169"/>
      <c r="H255" s="173"/>
      <c r="I255" s="173"/>
      <c r="J255" s="7"/>
      <c r="K255" s="170" t="s">
        <v>189</v>
      </c>
      <c r="L255" s="170"/>
      <c r="M255" s="170"/>
      <c r="N255" s="170"/>
      <c r="O255" s="170"/>
      <c r="P255" s="170"/>
      <c r="Q255" s="170"/>
      <c r="R255" s="4"/>
      <c r="S255" s="5"/>
      <c r="T255" s="21"/>
      <c r="U255" s="22"/>
      <c r="V255" s="22"/>
      <c r="W255" s="22"/>
      <c r="X255" s="22"/>
      <c r="Y255" s="23"/>
      <c r="Z255" s="138"/>
      <c r="AB255" s="165" t="b">
        <f t="shared" si="7"/>
        <v>0</v>
      </c>
    </row>
    <row r="256" spans="1:28" ht="20.100000000000001" customHeight="1" x14ac:dyDescent="0.15">
      <c r="B256" s="138"/>
      <c r="E256" s="167"/>
      <c r="F256" s="168"/>
      <c r="G256" s="169"/>
      <c r="H256" s="173"/>
      <c r="I256" s="173"/>
      <c r="J256" s="7"/>
      <c r="K256" s="170" t="s">
        <v>190</v>
      </c>
      <c r="L256" s="170"/>
      <c r="M256" s="170"/>
      <c r="N256" s="170"/>
      <c r="O256" s="170"/>
      <c r="P256" s="170"/>
      <c r="Q256" s="170"/>
      <c r="R256" s="4"/>
      <c r="S256" s="5"/>
      <c r="T256" s="21"/>
      <c r="U256" s="22"/>
      <c r="V256" s="22"/>
      <c r="W256" s="22"/>
      <c r="X256" s="22"/>
      <c r="Y256" s="23"/>
      <c r="Z256" s="138"/>
      <c r="AB256" s="165" t="b">
        <f t="shared" si="7"/>
        <v>0</v>
      </c>
    </row>
    <row r="257" spans="1:28" ht="20.100000000000001" customHeight="1" x14ac:dyDescent="0.15">
      <c r="B257" s="138"/>
      <c r="E257" s="167"/>
      <c r="F257" s="168"/>
      <c r="G257" s="169"/>
      <c r="H257" s="173"/>
      <c r="I257" s="173"/>
      <c r="J257" s="7"/>
      <c r="K257" s="170" t="s">
        <v>191</v>
      </c>
      <c r="L257" s="170"/>
      <c r="M257" s="170"/>
      <c r="N257" s="170"/>
      <c r="O257" s="170"/>
      <c r="P257" s="170"/>
      <c r="Q257" s="170"/>
      <c r="R257" s="4"/>
      <c r="S257" s="5"/>
      <c r="T257" s="21"/>
      <c r="U257" s="22"/>
      <c r="V257" s="22"/>
      <c r="W257" s="22"/>
      <c r="X257" s="22"/>
      <c r="Y257" s="23"/>
      <c r="Z257" s="138"/>
      <c r="AB257" s="165" t="b">
        <f t="shared" si="7"/>
        <v>0</v>
      </c>
    </row>
    <row r="258" spans="1:28" ht="20.100000000000001" customHeight="1" x14ac:dyDescent="0.15">
      <c r="B258" s="138"/>
      <c r="E258" s="167"/>
      <c r="F258" s="168"/>
      <c r="G258" s="169"/>
      <c r="H258" s="173"/>
      <c r="I258" s="173"/>
      <c r="J258" s="7"/>
      <c r="K258" s="170" t="s">
        <v>192</v>
      </c>
      <c r="L258" s="170"/>
      <c r="M258" s="170"/>
      <c r="N258" s="170"/>
      <c r="O258" s="170"/>
      <c r="P258" s="170"/>
      <c r="Q258" s="170"/>
      <c r="R258" s="4"/>
      <c r="S258" s="5"/>
      <c r="T258" s="21"/>
      <c r="U258" s="22"/>
      <c r="V258" s="22"/>
      <c r="W258" s="22"/>
      <c r="X258" s="22"/>
      <c r="Y258" s="23"/>
      <c r="Z258" s="138"/>
      <c r="AB258" s="165" t="b">
        <f t="shared" si="7"/>
        <v>0</v>
      </c>
    </row>
    <row r="259" spans="1:28" ht="20.100000000000001" customHeight="1" x14ac:dyDescent="0.15">
      <c r="B259" s="138"/>
      <c r="E259" s="167"/>
      <c r="F259" s="168"/>
      <c r="G259" s="169"/>
      <c r="H259" s="173"/>
      <c r="I259" s="173"/>
      <c r="J259" s="7"/>
      <c r="K259" s="170" t="s">
        <v>193</v>
      </c>
      <c r="L259" s="170"/>
      <c r="M259" s="170"/>
      <c r="N259" s="170"/>
      <c r="O259" s="170"/>
      <c r="P259" s="170"/>
      <c r="Q259" s="170"/>
      <c r="R259" s="4"/>
      <c r="S259" s="5"/>
      <c r="T259" s="21"/>
      <c r="U259" s="22"/>
      <c r="V259" s="22"/>
      <c r="W259" s="22"/>
      <c r="X259" s="22"/>
      <c r="Y259" s="23"/>
      <c r="Z259" s="138"/>
      <c r="AB259" s="165" t="b">
        <f t="shared" si="7"/>
        <v>0</v>
      </c>
    </row>
    <row r="260" spans="1:28" ht="20.100000000000001" customHeight="1" x14ac:dyDescent="0.15">
      <c r="B260" s="138"/>
      <c r="E260" s="167"/>
      <c r="F260" s="168"/>
      <c r="G260" s="169"/>
      <c r="H260" s="173"/>
      <c r="I260" s="173"/>
      <c r="J260" s="7"/>
      <c r="K260" s="170" t="s">
        <v>194</v>
      </c>
      <c r="L260" s="170"/>
      <c r="M260" s="170"/>
      <c r="N260" s="170"/>
      <c r="O260" s="170"/>
      <c r="P260" s="170"/>
      <c r="Q260" s="170"/>
      <c r="R260" s="4"/>
      <c r="S260" s="5"/>
      <c r="T260" s="21"/>
      <c r="U260" s="22"/>
      <c r="V260" s="22"/>
      <c r="W260" s="22"/>
      <c r="X260" s="22"/>
      <c r="Y260" s="23"/>
      <c r="Z260" s="138"/>
      <c r="AB260" s="165" t="b">
        <f t="shared" si="7"/>
        <v>0</v>
      </c>
    </row>
    <row r="261" spans="1:28" ht="20.100000000000001" customHeight="1" x14ac:dyDescent="0.15">
      <c r="B261" s="138"/>
      <c r="E261" s="167"/>
      <c r="F261" s="168"/>
      <c r="G261" s="169"/>
      <c r="H261" s="173"/>
      <c r="I261" s="173"/>
      <c r="J261" s="7"/>
      <c r="K261" s="170" t="s">
        <v>195</v>
      </c>
      <c r="L261" s="170"/>
      <c r="M261" s="170"/>
      <c r="N261" s="170"/>
      <c r="O261" s="170"/>
      <c r="P261" s="170"/>
      <c r="Q261" s="170"/>
      <c r="R261" s="4"/>
      <c r="S261" s="5"/>
      <c r="T261" s="21"/>
      <c r="U261" s="22"/>
      <c r="V261" s="22"/>
      <c r="W261" s="22"/>
      <c r="X261" s="22"/>
      <c r="Y261" s="23"/>
      <c r="Z261" s="138"/>
      <c r="AB261" s="165" t="b">
        <f t="shared" si="7"/>
        <v>0</v>
      </c>
    </row>
    <row r="262" spans="1:28" ht="20.100000000000001" customHeight="1" x14ac:dyDescent="0.15">
      <c r="B262" s="138"/>
      <c r="E262" s="167"/>
      <c r="F262" s="168"/>
      <c r="G262" s="169"/>
      <c r="H262" s="173"/>
      <c r="I262" s="173"/>
      <c r="J262" s="7"/>
      <c r="K262" s="170" t="s">
        <v>196</v>
      </c>
      <c r="L262" s="170"/>
      <c r="M262" s="170"/>
      <c r="N262" s="170"/>
      <c r="O262" s="170"/>
      <c r="P262" s="170"/>
      <c r="Q262" s="170"/>
      <c r="R262" s="4"/>
      <c r="S262" s="5"/>
      <c r="T262" s="21"/>
      <c r="U262" s="22"/>
      <c r="V262" s="22"/>
      <c r="W262" s="22"/>
      <c r="X262" s="22"/>
      <c r="Y262" s="23"/>
      <c r="Z262" s="138"/>
      <c r="AB262" s="165" t="b">
        <f t="shared" si="7"/>
        <v>0</v>
      </c>
    </row>
    <row r="263" spans="1:28" ht="20.100000000000001" customHeight="1" x14ac:dyDescent="0.15">
      <c r="B263" s="138"/>
      <c r="E263" s="167"/>
      <c r="F263" s="168"/>
      <c r="G263" s="169"/>
      <c r="H263" s="173"/>
      <c r="I263" s="173"/>
      <c r="J263" s="8"/>
      <c r="K263" s="170" t="s">
        <v>444</v>
      </c>
      <c r="L263" s="170"/>
      <c r="M263" s="170"/>
      <c r="N263" s="170"/>
      <c r="O263" s="170"/>
      <c r="P263" s="170"/>
      <c r="Q263" s="170"/>
      <c r="R263" s="4"/>
      <c r="S263" s="5"/>
      <c r="T263" s="24"/>
      <c r="U263" s="25"/>
      <c r="V263" s="25"/>
      <c r="W263" s="25"/>
      <c r="X263" s="25"/>
      <c r="Y263" s="26"/>
      <c r="Z263" s="138"/>
      <c r="AB263" s="165" t="b">
        <f t="shared" si="7"/>
        <v>0</v>
      </c>
    </row>
    <row r="264" spans="1:28" ht="20.100000000000001" customHeight="1" x14ac:dyDescent="0.15">
      <c r="A264" s="70">
        <f>IFERROR(IF(AND($R270="○",TRIM($T264)=""),1001,0),3)</f>
        <v>0</v>
      </c>
      <c r="B264" s="138"/>
      <c r="E264" s="167"/>
      <c r="F264" s="168">
        <v>4</v>
      </c>
      <c r="G264" s="169" t="s">
        <v>76</v>
      </c>
      <c r="H264" s="173"/>
      <c r="I264" s="173"/>
      <c r="J264" s="6"/>
      <c r="K264" s="170" t="s">
        <v>197</v>
      </c>
      <c r="L264" s="170"/>
      <c r="M264" s="170"/>
      <c r="N264" s="170"/>
      <c r="O264" s="170"/>
      <c r="P264" s="170"/>
      <c r="Q264" s="170"/>
      <c r="R264" s="4"/>
      <c r="S264" s="5"/>
      <c r="T264" s="12"/>
      <c r="U264" s="13"/>
      <c r="V264" s="13"/>
      <c r="W264" s="13"/>
      <c r="X264" s="13"/>
      <c r="Y264" s="14"/>
      <c r="Z264" s="138"/>
      <c r="AB264" s="165" t="b">
        <f>OR(AND(J264="○",COUNTIF(R264:R270,"○")=0),AND(J264&lt;&gt;"○",COUNTIF(R264:R270,"○")&lt;&gt;0))</f>
        <v>0</v>
      </c>
    </row>
    <row r="265" spans="1:28" ht="20.100000000000001" customHeight="1" x14ac:dyDescent="0.15">
      <c r="A265" s="166">
        <f>IFERROR(IF($AB264,1001,0),3)</f>
        <v>0</v>
      </c>
      <c r="B265" s="203"/>
      <c r="E265" s="167"/>
      <c r="F265" s="168"/>
      <c r="G265" s="169"/>
      <c r="H265" s="173"/>
      <c r="I265" s="173"/>
      <c r="J265" s="7"/>
      <c r="K265" s="170" t="s">
        <v>198</v>
      </c>
      <c r="L265" s="170"/>
      <c r="M265" s="170"/>
      <c r="N265" s="170"/>
      <c r="O265" s="170"/>
      <c r="P265" s="170"/>
      <c r="Q265" s="170"/>
      <c r="R265" s="4"/>
      <c r="S265" s="5"/>
      <c r="T265" s="21"/>
      <c r="U265" s="22"/>
      <c r="V265" s="22"/>
      <c r="W265" s="22"/>
      <c r="X265" s="22"/>
      <c r="Y265" s="23"/>
      <c r="Z265" s="138"/>
      <c r="AB265" s="165" t="b">
        <f t="shared" ref="AB265:AB270" si="8">AB264</f>
        <v>0</v>
      </c>
    </row>
    <row r="266" spans="1:28" ht="20.100000000000001" customHeight="1" x14ac:dyDescent="0.15">
      <c r="B266" s="138"/>
      <c r="E266" s="167"/>
      <c r="F266" s="168"/>
      <c r="G266" s="169"/>
      <c r="H266" s="173"/>
      <c r="I266" s="173"/>
      <c r="J266" s="7"/>
      <c r="K266" s="170" t="s">
        <v>199</v>
      </c>
      <c r="L266" s="170"/>
      <c r="M266" s="170"/>
      <c r="N266" s="170"/>
      <c r="O266" s="170"/>
      <c r="P266" s="170"/>
      <c r="Q266" s="170"/>
      <c r="R266" s="4"/>
      <c r="S266" s="5"/>
      <c r="T266" s="21"/>
      <c r="U266" s="22"/>
      <c r="V266" s="22"/>
      <c r="W266" s="22"/>
      <c r="X266" s="22"/>
      <c r="Y266" s="23"/>
      <c r="Z266" s="138"/>
      <c r="AB266" s="165" t="b">
        <f t="shared" si="8"/>
        <v>0</v>
      </c>
    </row>
    <row r="267" spans="1:28" ht="20.100000000000001" customHeight="1" x14ac:dyDescent="0.15">
      <c r="B267" s="138"/>
      <c r="E267" s="167"/>
      <c r="F267" s="168"/>
      <c r="G267" s="169"/>
      <c r="H267" s="173"/>
      <c r="I267" s="173"/>
      <c r="J267" s="7"/>
      <c r="K267" s="170" t="s">
        <v>200</v>
      </c>
      <c r="L267" s="170"/>
      <c r="M267" s="170"/>
      <c r="N267" s="170"/>
      <c r="O267" s="170"/>
      <c r="P267" s="170"/>
      <c r="Q267" s="170"/>
      <c r="R267" s="4"/>
      <c r="S267" s="5"/>
      <c r="T267" s="21"/>
      <c r="U267" s="22"/>
      <c r="V267" s="22"/>
      <c r="W267" s="22"/>
      <c r="X267" s="22"/>
      <c r="Y267" s="23"/>
      <c r="Z267" s="138"/>
      <c r="AB267" s="165" t="b">
        <f t="shared" si="8"/>
        <v>0</v>
      </c>
    </row>
    <row r="268" spans="1:28" ht="20.100000000000001" customHeight="1" x14ac:dyDescent="0.15">
      <c r="C268" s="98"/>
      <c r="E268" s="167"/>
      <c r="F268" s="168"/>
      <c r="G268" s="169"/>
      <c r="H268" s="173"/>
      <c r="I268" s="173"/>
      <c r="J268" s="7"/>
      <c r="K268" s="170" t="s">
        <v>201</v>
      </c>
      <c r="L268" s="170"/>
      <c r="M268" s="170"/>
      <c r="N268" s="170"/>
      <c r="O268" s="170"/>
      <c r="P268" s="170"/>
      <c r="Q268" s="170"/>
      <c r="R268" s="4"/>
      <c r="S268" s="5"/>
      <c r="T268" s="21"/>
      <c r="U268" s="22"/>
      <c r="V268" s="22"/>
      <c r="W268" s="22"/>
      <c r="X268" s="22"/>
      <c r="Y268" s="23"/>
      <c r="Z268" s="138"/>
      <c r="AB268" s="165" t="b">
        <f t="shared" si="8"/>
        <v>0</v>
      </c>
    </row>
    <row r="269" spans="1:28" ht="20.100000000000001" customHeight="1" x14ac:dyDescent="0.15">
      <c r="C269" s="98"/>
      <c r="D269" s="138"/>
      <c r="E269" s="167"/>
      <c r="F269" s="168"/>
      <c r="G269" s="169"/>
      <c r="H269" s="173"/>
      <c r="I269" s="173"/>
      <c r="J269" s="7"/>
      <c r="K269" s="170" t="s">
        <v>202</v>
      </c>
      <c r="L269" s="170"/>
      <c r="M269" s="170"/>
      <c r="N269" s="170"/>
      <c r="O269" s="170"/>
      <c r="P269" s="170"/>
      <c r="Q269" s="170"/>
      <c r="R269" s="4"/>
      <c r="S269" s="5"/>
      <c r="T269" s="21"/>
      <c r="U269" s="22"/>
      <c r="V269" s="22"/>
      <c r="W269" s="22"/>
      <c r="X269" s="22"/>
      <c r="Y269" s="23"/>
      <c r="Z269" s="174"/>
      <c r="AB269" s="165" t="b">
        <f t="shared" si="8"/>
        <v>0</v>
      </c>
    </row>
    <row r="270" spans="1:28" ht="20.100000000000001" customHeight="1" x14ac:dyDescent="0.15">
      <c r="C270" s="98"/>
      <c r="E270" s="167"/>
      <c r="F270" s="168"/>
      <c r="G270" s="169"/>
      <c r="H270" s="173"/>
      <c r="I270" s="173"/>
      <c r="J270" s="8"/>
      <c r="K270" s="170" t="s">
        <v>438</v>
      </c>
      <c r="L270" s="170"/>
      <c r="M270" s="170"/>
      <c r="N270" s="170"/>
      <c r="O270" s="170"/>
      <c r="P270" s="170"/>
      <c r="Q270" s="170"/>
      <c r="R270" s="4"/>
      <c r="S270" s="5"/>
      <c r="T270" s="24"/>
      <c r="U270" s="25"/>
      <c r="V270" s="25"/>
      <c r="W270" s="25"/>
      <c r="X270" s="25"/>
      <c r="Y270" s="26"/>
      <c r="Z270" s="138"/>
      <c r="AB270" s="165" t="b">
        <f t="shared" si="8"/>
        <v>0</v>
      </c>
    </row>
    <row r="271" spans="1:28" ht="20.100000000000001" customHeight="1" x14ac:dyDescent="0.15">
      <c r="A271" s="70">
        <f>IFERROR(IF(AND($R273="○",TRIM($T271)=""),1001,0),3)</f>
        <v>0</v>
      </c>
      <c r="C271" s="98"/>
      <c r="E271" s="167"/>
      <c r="F271" s="175">
        <v>5</v>
      </c>
      <c r="G271" s="169" t="s">
        <v>77</v>
      </c>
      <c r="H271" s="173"/>
      <c r="I271" s="173"/>
      <c r="J271" s="6"/>
      <c r="K271" s="170" t="s">
        <v>203</v>
      </c>
      <c r="L271" s="170"/>
      <c r="M271" s="170"/>
      <c r="N271" s="170"/>
      <c r="O271" s="170"/>
      <c r="P271" s="170"/>
      <c r="Q271" s="170"/>
      <c r="R271" s="4"/>
      <c r="S271" s="5"/>
      <c r="T271" s="12"/>
      <c r="U271" s="13"/>
      <c r="V271" s="13"/>
      <c r="W271" s="13"/>
      <c r="X271" s="13"/>
      <c r="Y271" s="14"/>
      <c r="Z271" s="138"/>
      <c r="AB271" s="165" t="b">
        <f>OR(AND(J271="○",COUNTIF(R271:R273,"○")=0),AND(J271&lt;&gt;"○",COUNTIF(R271:R273,"○")&lt;&gt;0))</f>
        <v>0</v>
      </c>
    </row>
    <row r="272" spans="1:28" ht="20.100000000000001" customHeight="1" x14ac:dyDescent="0.15">
      <c r="A272" s="166">
        <f>IFERROR(IF($AB271,1001,0),3)</f>
        <v>0</v>
      </c>
      <c r="B272" s="204"/>
      <c r="C272" s="98"/>
      <c r="E272" s="167"/>
      <c r="F272" s="175"/>
      <c r="G272" s="169"/>
      <c r="H272" s="173"/>
      <c r="I272" s="173"/>
      <c r="J272" s="7"/>
      <c r="K272" s="170" t="s">
        <v>204</v>
      </c>
      <c r="L272" s="170"/>
      <c r="M272" s="170"/>
      <c r="N272" s="170"/>
      <c r="O272" s="170"/>
      <c r="P272" s="170"/>
      <c r="Q272" s="170"/>
      <c r="R272" s="4"/>
      <c r="S272" s="5"/>
      <c r="T272" s="21"/>
      <c r="U272" s="22"/>
      <c r="V272" s="22"/>
      <c r="W272" s="22"/>
      <c r="X272" s="22"/>
      <c r="Y272" s="23"/>
      <c r="Z272" s="138"/>
      <c r="AB272" s="165" t="b">
        <f t="shared" ref="AB272:AB273" si="9">AB271</f>
        <v>0</v>
      </c>
    </row>
    <row r="273" spans="1:28" ht="20.100000000000001" customHeight="1" x14ac:dyDescent="0.15">
      <c r="C273" s="98"/>
      <c r="E273" s="167"/>
      <c r="F273" s="175"/>
      <c r="G273" s="169"/>
      <c r="H273" s="173"/>
      <c r="I273" s="173"/>
      <c r="J273" s="8"/>
      <c r="K273" s="170" t="s">
        <v>440</v>
      </c>
      <c r="L273" s="170"/>
      <c r="M273" s="170"/>
      <c r="N273" s="170"/>
      <c r="O273" s="170"/>
      <c r="P273" s="170"/>
      <c r="Q273" s="170"/>
      <c r="R273" s="4"/>
      <c r="S273" s="5"/>
      <c r="T273" s="24"/>
      <c r="U273" s="25"/>
      <c r="V273" s="25"/>
      <c r="W273" s="25"/>
      <c r="X273" s="25"/>
      <c r="Y273" s="26"/>
      <c r="Z273" s="138"/>
      <c r="AB273" s="165" t="b">
        <f t="shared" si="9"/>
        <v>0</v>
      </c>
    </row>
    <row r="274" spans="1:28" ht="20.100000000000001" customHeight="1" x14ac:dyDescent="0.15">
      <c r="A274" s="70">
        <f>IFERROR(IF(AND($R280="○",TRIM($T274)=""),1001,0),3)</f>
        <v>0</v>
      </c>
      <c r="C274" s="98"/>
      <c r="E274" s="167"/>
      <c r="F274" s="175">
        <v>6</v>
      </c>
      <c r="G274" s="169" t="s">
        <v>78</v>
      </c>
      <c r="H274" s="173"/>
      <c r="I274" s="173"/>
      <c r="J274" s="6"/>
      <c r="K274" s="170" t="s">
        <v>205</v>
      </c>
      <c r="L274" s="170"/>
      <c r="M274" s="170"/>
      <c r="N274" s="170"/>
      <c r="O274" s="170"/>
      <c r="P274" s="170"/>
      <c r="Q274" s="170"/>
      <c r="R274" s="4"/>
      <c r="S274" s="5"/>
      <c r="T274" s="12"/>
      <c r="U274" s="13"/>
      <c r="V274" s="13"/>
      <c r="W274" s="13"/>
      <c r="X274" s="13"/>
      <c r="Y274" s="14"/>
      <c r="Z274" s="138"/>
      <c r="AB274" s="165" t="b">
        <f>OR(AND(J274="○",COUNTIF(R274:R280,"○")=0),AND(J274&lt;&gt;"○",COUNTIF(R274:R280,"○")&lt;&gt;0))</f>
        <v>0</v>
      </c>
    </row>
    <row r="275" spans="1:28" ht="20.100000000000001" customHeight="1" x14ac:dyDescent="0.15">
      <c r="A275" s="166">
        <f>IFERROR(IF($AB274,1001,0),3)</f>
        <v>0</v>
      </c>
      <c r="B275" s="204"/>
      <c r="C275" s="98"/>
      <c r="E275" s="167"/>
      <c r="F275" s="175"/>
      <c r="G275" s="169"/>
      <c r="H275" s="173"/>
      <c r="I275" s="173"/>
      <c r="J275" s="7"/>
      <c r="K275" s="170" t="s">
        <v>206</v>
      </c>
      <c r="L275" s="170"/>
      <c r="M275" s="170"/>
      <c r="N275" s="170"/>
      <c r="O275" s="170"/>
      <c r="P275" s="170"/>
      <c r="Q275" s="170"/>
      <c r="R275" s="4"/>
      <c r="S275" s="5"/>
      <c r="T275" s="21"/>
      <c r="U275" s="22"/>
      <c r="V275" s="22"/>
      <c r="W275" s="22"/>
      <c r="X275" s="22"/>
      <c r="Y275" s="23"/>
      <c r="Z275" s="138"/>
      <c r="AB275" s="165" t="b">
        <f t="shared" ref="AB275:AB280" si="10">AB274</f>
        <v>0</v>
      </c>
    </row>
    <row r="276" spans="1:28" ht="20.100000000000001" customHeight="1" x14ac:dyDescent="0.15">
      <c r="C276" s="98"/>
      <c r="E276" s="167"/>
      <c r="F276" s="175"/>
      <c r="G276" s="169"/>
      <c r="H276" s="173"/>
      <c r="I276" s="173"/>
      <c r="J276" s="7"/>
      <c r="K276" s="170" t="s">
        <v>207</v>
      </c>
      <c r="L276" s="170"/>
      <c r="M276" s="170"/>
      <c r="N276" s="170"/>
      <c r="O276" s="170"/>
      <c r="P276" s="170"/>
      <c r="Q276" s="170"/>
      <c r="R276" s="4"/>
      <c r="S276" s="5"/>
      <c r="T276" s="21"/>
      <c r="U276" s="22"/>
      <c r="V276" s="22"/>
      <c r="W276" s="22"/>
      <c r="X276" s="22"/>
      <c r="Y276" s="23"/>
      <c r="Z276" s="138"/>
      <c r="AB276" s="165" t="b">
        <f t="shared" si="10"/>
        <v>0</v>
      </c>
    </row>
    <row r="277" spans="1:28" ht="20.100000000000001" customHeight="1" x14ac:dyDescent="0.15">
      <c r="C277" s="98"/>
      <c r="E277" s="167"/>
      <c r="F277" s="175"/>
      <c r="G277" s="169"/>
      <c r="H277" s="173"/>
      <c r="I277" s="173"/>
      <c r="J277" s="7"/>
      <c r="K277" s="170" t="s">
        <v>208</v>
      </c>
      <c r="L277" s="170"/>
      <c r="M277" s="170"/>
      <c r="N277" s="170"/>
      <c r="O277" s="170"/>
      <c r="P277" s="170"/>
      <c r="Q277" s="170"/>
      <c r="R277" s="4"/>
      <c r="S277" s="5"/>
      <c r="T277" s="21"/>
      <c r="U277" s="22"/>
      <c r="V277" s="22"/>
      <c r="W277" s="22"/>
      <c r="X277" s="22"/>
      <c r="Y277" s="23"/>
      <c r="Z277" s="138"/>
      <c r="AB277" s="165" t="b">
        <f t="shared" si="10"/>
        <v>0</v>
      </c>
    </row>
    <row r="278" spans="1:28" ht="20.100000000000001" customHeight="1" x14ac:dyDescent="0.15">
      <c r="C278" s="98"/>
      <c r="E278" s="167"/>
      <c r="F278" s="175"/>
      <c r="G278" s="169"/>
      <c r="H278" s="173"/>
      <c r="I278" s="173"/>
      <c r="J278" s="7"/>
      <c r="K278" s="170" t="s">
        <v>209</v>
      </c>
      <c r="L278" s="170"/>
      <c r="M278" s="170"/>
      <c r="N278" s="170"/>
      <c r="O278" s="170"/>
      <c r="P278" s="170"/>
      <c r="Q278" s="170"/>
      <c r="R278" s="4"/>
      <c r="S278" s="5"/>
      <c r="T278" s="21"/>
      <c r="U278" s="22"/>
      <c r="V278" s="22"/>
      <c r="W278" s="22"/>
      <c r="X278" s="22"/>
      <c r="Y278" s="23"/>
      <c r="Z278" s="138"/>
      <c r="AB278" s="165" t="b">
        <f t="shared" si="10"/>
        <v>0</v>
      </c>
    </row>
    <row r="279" spans="1:28" ht="20.100000000000001" customHeight="1" x14ac:dyDescent="0.15">
      <c r="C279" s="98"/>
      <c r="E279" s="167"/>
      <c r="F279" s="175"/>
      <c r="G279" s="169"/>
      <c r="H279" s="173"/>
      <c r="I279" s="173"/>
      <c r="J279" s="7"/>
      <c r="K279" s="170" t="s">
        <v>210</v>
      </c>
      <c r="L279" s="170"/>
      <c r="M279" s="170"/>
      <c r="N279" s="170"/>
      <c r="O279" s="170"/>
      <c r="P279" s="170"/>
      <c r="Q279" s="170"/>
      <c r="R279" s="4"/>
      <c r="S279" s="5"/>
      <c r="T279" s="21"/>
      <c r="U279" s="22"/>
      <c r="V279" s="22"/>
      <c r="W279" s="22"/>
      <c r="X279" s="22"/>
      <c r="Y279" s="23"/>
      <c r="Z279" s="138"/>
      <c r="AB279" s="165" t="b">
        <f t="shared" si="10"/>
        <v>0</v>
      </c>
    </row>
    <row r="280" spans="1:28" ht="20.100000000000001" customHeight="1" x14ac:dyDescent="0.15">
      <c r="C280" s="98"/>
      <c r="E280" s="167"/>
      <c r="F280" s="175"/>
      <c r="G280" s="169"/>
      <c r="H280" s="173"/>
      <c r="I280" s="173"/>
      <c r="J280" s="8"/>
      <c r="K280" s="170" t="s">
        <v>438</v>
      </c>
      <c r="L280" s="170"/>
      <c r="M280" s="170"/>
      <c r="N280" s="170"/>
      <c r="O280" s="170"/>
      <c r="P280" s="170"/>
      <c r="Q280" s="170"/>
      <c r="R280" s="4"/>
      <c r="S280" s="5"/>
      <c r="T280" s="24"/>
      <c r="U280" s="25"/>
      <c r="V280" s="25"/>
      <c r="W280" s="25"/>
      <c r="X280" s="25"/>
      <c r="Y280" s="26"/>
      <c r="Z280" s="138"/>
      <c r="AB280" s="165" t="b">
        <f t="shared" si="10"/>
        <v>0</v>
      </c>
    </row>
    <row r="281" spans="1:28" ht="20.100000000000001" customHeight="1" x14ac:dyDescent="0.15">
      <c r="A281" s="70">
        <f>IFERROR(IF(AND($R284="○",TRIM($T281)=""),1001,0),3)</f>
        <v>0</v>
      </c>
      <c r="C281" s="98"/>
      <c r="E281" s="167"/>
      <c r="F281" s="175">
        <v>7</v>
      </c>
      <c r="G281" s="169" t="s">
        <v>211</v>
      </c>
      <c r="H281" s="169"/>
      <c r="I281" s="169"/>
      <c r="J281" s="6"/>
      <c r="K281" s="170" t="s">
        <v>212</v>
      </c>
      <c r="L281" s="170"/>
      <c r="M281" s="170"/>
      <c r="N281" s="170"/>
      <c r="O281" s="170"/>
      <c r="P281" s="170"/>
      <c r="Q281" s="170"/>
      <c r="R281" s="4"/>
      <c r="S281" s="5"/>
      <c r="T281" s="12"/>
      <c r="U281" s="13"/>
      <c r="V281" s="13"/>
      <c r="W281" s="13"/>
      <c r="X281" s="13"/>
      <c r="Y281" s="14"/>
      <c r="Z281" s="138"/>
      <c r="AB281" s="165" t="b">
        <f>OR(AND(J281="○",COUNTIF(R281:R284,"○")=0),AND(J281&lt;&gt;"○",COUNTIF(R281:R284,"○")&lt;&gt;0))</f>
        <v>0</v>
      </c>
    </row>
    <row r="282" spans="1:28" ht="20.100000000000001" customHeight="1" x14ac:dyDescent="0.15">
      <c r="A282" s="166">
        <f>IFERROR(IF($AB281,1001,0),3)</f>
        <v>0</v>
      </c>
      <c r="B282" s="204"/>
      <c r="C282" s="98"/>
      <c r="E282" s="167"/>
      <c r="F282" s="175"/>
      <c r="G282" s="169"/>
      <c r="H282" s="169"/>
      <c r="I282" s="169"/>
      <c r="J282" s="7"/>
      <c r="K282" s="170" t="s">
        <v>465</v>
      </c>
      <c r="L282" s="170"/>
      <c r="M282" s="170"/>
      <c r="N282" s="170"/>
      <c r="O282" s="170"/>
      <c r="P282" s="170"/>
      <c r="Q282" s="170"/>
      <c r="R282" s="4"/>
      <c r="S282" s="5"/>
      <c r="T282" s="21"/>
      <c r="U282" s="22"/>
      <c r="V282" s="22"/>
      <c r="W282" s="22"/>
      <c r="X282" s="22"/>
      <c r="Y282" s="23"/>
      <c r="Z282" s="138"/>
      <c r="AB282" s="165" t="b">
        <f t="shared" ref="AB282:AB284" si="11">AB281</f>
        <v>0</v>
      </c>
    </row>
    <row r="283" spans="1:28" ht="20.100000000000001" customHeight="1" x14ac:dyDescent="0.15">
      <c r="C283" s="98"/>
      <c r="E283" s="167"/>
      <c r="F283" s="175"/>
      <c r="G283" s="169"/>
      <c r="H283" s="169"/>
      <c r="I283" s="169"/>
      <c r="J283" s="7"/>
      <c r="K283" s="170" t="s">
        <v>213</v>
      </c>
      <c r="L283" s="170"/>
      <c r="M283" s="170"/>
      <c r="N283" s="170"/>
      <c r="O283" s="170"/>
      <c r="P283" s="170"/>
      <c r="Q283" s="170"/>
      <c r="R283" s="4"/>
      <c r="S283" s="5"/>
      <c r="T283" s="21"/>
      <c r="U283" s="22"/>
      <c r="V283" s="22"/>
      <c r="W283" s="22"/>
      <c r="X283" s="22"/>
      <c r="Y283" s="23"/>
      <c r="Z283" s="138"/>
      <c r="AB283" s="165" t="b">
        <f t="shared" si="11"/>
        <v>0</v>
      </c>
    </row>
    <row r="284" spans="1:28" ht="20.100000000000001" customHeight="1" x14ac:dyDescent="0.15">
      <c r="C284" s="98"/>
      <c r="E284" s="167"/>
      <c r="F284" s="175"/>
      <c r="G284" s="169"/>
      <c r="H284" s="169"/>
      <c r="I284" s="169"/>
      <c r="J284" s="8"/>
      <c r="K284" s="170" t="s">
        <v>445</v>
      </c>
      <c r="L284" s="170"/>
      <c r="M284" s="170"/>
      <c r="N284" s="170"/>
      <c r="O284" s="170"/>
      <c r="P284" s="170"/>
      <c r="Q284" s="170"/>
      <c r="R284" s="4"/>
      <c r="S284" s="5"/>
      <c r="T284" s="24"/>
      <c r="U284" s="25"/>
      <c r="V284" s="25"/>
      <c r="W284" s="25"/>
      <c r="X284" s="25"/>
      <c r="Y284" s="26"/>
      <c r="Z284" s="138"/>
      <c r="AB284" s="165" t="b">
        <f t="shared" si="11"/>
        <v>0</v>
      </c>
    </row>
    <row r="285" spans="1:28" ht="20.100000000000001" customHeight="1" x14ac:dyDescent="0.15">
      <c r="A285" s="70">
        <f>IFERROR(IF(AND($R288="○",TRIM($T285)=""),1001,0),3)</f>
        <v>0</v>
      </c>
      <c r="C285" s="98"/>
      <c r="E285" s="167"/>
      <c r="F285" s="175">
        <v>8</v>
      </c>
      <c r="G285" s="169" t="s">
        <v>214</v>
      </c>
      <c r="H285" s="169"/>
      <c r="I285" s="169"/>
      <c r="J285" s="6"/>
      <c r="K285" s="170" t="s">
        <v>215</v>
      </c>
      <c r="L285" s="170"/>
      <c r="M285" s="170"/>
      <c r="N285" s="170"/>
      <c r="O285" s="170"/>
      <c r="P285" s="170"/>
      <c r="Q285" s="170"/>
      <c r="R285" s="4"/>
      <c r="S285" s="5"/>
      <c r="T285" s="12"/>
      <c r="U285" s="13"/>
      <c r="V285" s="13"/>
      <c r="W285" s="13"/>
      <c r="X285" s="13"/>
      <c r="Y285" s="14"/>
      <c r="Z285" s="138"/>
      <c r="AB285" s="165" t="b">
        <f>OR(AND(J285="○",COUNTIF(R285:R288,"○")=0),AND(J285&lt;&gt;"○",COUNTIF(R285:R288,"○")&lt;&gt;0))</f>
        <v>0</v>
      </c>
    </row>
    <row r="286" spans="1:28" ht="20.100000000000001" customHeight="1" x14ac:dyDescent="0.15">
      <c r="A286" s="166">
        <f>IFERROR(IF($AB285,1001,0),3)</f>
        <v>0</v>
      </c>
      <c r="B286" s="204"/>
      <c r="C286" s="98"/>
      <c r="E286" s="167"/>
      <c r="F286" s="175"/>
      <c r="G286" s="169"/>
      <c r="H286" s="169"/>
      <c r="I286" s="169"/>
      <c r="J286" s="7"/>
      <c r="K286" s="170" t="s">
        <v>216</v>
      </c>
      <c r="L286" s="170"/>
      <c r="M286" s="170"/>
      <c r="N286" s="170"/>
      <c r="O286" s="170"/>
      <c r="P286" s="170"/>
      <c r="Q286" s="170"/>
      <c r="R286" s="4"/>
      <c r="S286" s="5"/>
      <c r="T286" s="21"/>
      <c r="U286" s="22"/>
      <c r="V286" s="22"/>
      <c r="W286" s="22"/>
      <c r="X286" s="22"/>
      <c r="Y286" s="23"/>
      <c r="Z286" s="138"/>
      <c r="AB286" s="165" t="b">
        <f t="shared" ref="AB286:AB288" si="12">AB285</f>
        <v>0</v>
      </c>
    </row>
    <row r="287" spans="1:28" ht="20.100000000000001" customHeight="1" x14ac:dyDescent="0.15">
      <c r="C287" s="98"/>
      <c r="E287" s="167"/>
      <c r="F287" s="175"/>
      <c r="G287" s="169"/>
      <c r="H287" s="169"/>
      <c r="I287" s="169"/>
      <c r="J287" s="7"/>
      <c r="K287" s="170" t="s">
        <v>217</v>
      </c>
      <c r="L287" s="170"/>
      <c r="M287" s="170"/>
      <c r="N287" s="170"/>
      <c r="O287" s="170"/>
      <c r="P287" s="170"/>
      <c r="Q287" s="170"/>
      <c r="R287" s="4"/>
      <c r="S287" s="5"/>
      <c r="T287" s="21"/>
      <c r="U287" s="22"/>
      <c r="V287" s="22"/>
      <c r="W287" s="22"/>
      <c r="X287" s="22"/>
      <c r="Y287" s="23"/>
      <c r="Z287" s="138"/>
      <c r="AB287" s="165" t="b">
        <f t="shared" si="12"/>
        <v>0</v>
      </c>
    </row>
    <row r="288" spans="1:28" ht="20.100000000000001" customHeight="1" x14ac:dyDescent="0.15">
      <c r="C288" s="98"/>
      <c r="E288" s="167"/>
      <c r="F288" s="175"/>
      <c r="G288" s="169"/>
      <c r="H288" s="169"/>
      <c r="I288" s="169"/>
      <c r="J288" s="8"/>
      <c r="K288" s="170" t="s">
        <v>445</v>
      </c>
      <c r="L288" s="170"/>
      <c r="M288" s="170"/>
      <c r="N288" s="170"/>
      <c r="O288" s="170"/>
      <c r="P288" s="170"/>
      <c r="Q288" s="170"/>
      <c r="R288" s="4"/>
      <c r="S288" s="5"/>
      <c r="T288" s="24"/>
      <c r="U288" s="25"/>
      <c r="V288" s="25"/>
      <c r="W288" s="25"/>
      <c r="X288" s="25"/>
      <c r="Y288" s="26"/>
      <c r="Z288" s="138"/>
      <c r="AB288" s="165" t="b">
        <f t="shared" si="12"/>
        <v>0</v>
      </c>
    </row>
    <row r="289" spans="1:28" ht="30" customHeight="1" x14ac:dyDescent="0.15">
      <c r="A289" s="70">
        <f>IFERROR(IF(OR(AND($J289="○", OR(TRIM($R289)="",TRIM($T289)="")),AND($J289&lt;&gt;"○",$R289="○")),1001,0),3)</f>
        <v>0</v>
      </c>
      <c r="C289" s="98"/>
      <c r="E289" s="167"/>
      <c r="F289" s="176">
        <v>9</v>
      </c>
      <c r="G289" s="169" t="s">
        <v>139</v>
      </c>
      <c r="H289" s="169"/>
      <c r="I289" s="169"/>
      <c r="J289" s="2"/>
      <c r="K289" s="170" t="s">
        <v>459</v>
      </c>
      <c r="L289" s="170"/>
      <c r="M289" s="170"/>
      <c r="N289" s="170"/>
      <c r="O289" s="170"/>
      <c r="P289" s="170"/>
      <c r="Q289" s="170"/>
      <c r="R289" s="4"/>
      <c r="S289" s="5"/>
      <c r="T289" s="9"/>
      <c r="U289" s="10"/>
      <c r="V289" s="10"/>
      <c r="W289" s="10"/>
      <c r="X289" s="10"/>
      <c r="Y289" s="11"/>
      <c r="Z289" s="138"/>
      <c r="AB289" s="165" t="b">
        <f>OR(AND(J289="○",R289&lt;&gt;"○"),AND(J289&lt;&gt;"○",R289="○"))</f>
        <v>0</v>
      </c>
    </row>
    <row r="290" spans="1:28" ht="20.100000000000001" customHeight="1" x14ac:dyDescent="0.15">
      <c r="A290" s="70">
        <f>IFERROR(IF(AND($R295="○",TRIM($T290)=""),1001,0),3)</f>
        <v>0</v>
      </c>
      <c r="C290" s="98"/>
      <c r="E290" s="177" t="s">
        <v>79</v>
      </c>
      <c r="F290" s="175">
        <v>1</v>
      </c>
      <c r="G290" s="169" t="s">
        <v>80</v>
      </c>
      <c r="H290" s="173"/>
      <c r="I290" s="173"/>
      <c r="J290" s="6"/>
      <c r="K290" s="170" t="s">
        <v>218</v>
      </c>
      <c r="L290" s="170"/>
      <c r="M290" s="170"/>
      <c r="N290" s="170"/>
      <c r="O290" s="170"/>
      <c r="P290" s="170"/>
      <c r="Q290" s="170"/>
      <c r="R290" s="4"/>
      <c r="S290" s="5"/>
      <c r="T290" s="12"/>
      <c r="U290" s="13"/>
      <c r="V290" s="13"/>
      <c r="W290" s="13"/>
      <c r="X290" s="13"/>
      <c r="Y290" s="14"/>
      <c r="Z290" s="138"/>
      <c r="AB290" s="165" t="b">
        <f>OR(AND(J290="○",COUNTIF(R290:R295,"○")=0),AND(J290&lt;&gt;"○",COUNTIF(R290:R295,"○")&lt;&gt;0))</f>
        <v>0</v>
      </c>
    </row>
    <row r="291" spans="1:28" ht="20.100000000000001" customHeight="1" x14ac:dyDescent="0.15">
      <c r="A291" s="166">
        <f>IFERROR(IF($AB290,1001,0),3)</f>
        <v>0</v>
      </c>
      <c r="B291" s="204"/>
      <c r="C291" s="98"/>
      <c r="E291" s="177"/>
      <c r="F291" s="175"/>
      <c r="G291" s="169"/>
      <c r="H291" s="173"/>
      <c r="I291" s="173"/>
      <c r="J291" s="7"/>
      <c r="K291" s="170" t="s">
        <v>219</v>
      </c>
      <c r="L291" s="170"/>
      <c r="M291" s="170"/>
      <c r="N291" s="170"/>
      <c r="O291" s="170"/>
      <c r="P291" s="170"/>
      <c r="Q291" s="170"/>
      <c r="R291" s="4"/>
      <c r="S291" s="5"/>
      <c r="T291" s="21"/>
      <c r="U291" s="22"/>
      <c r="V291" s="22"/>
      <c r="W291" s="22"/>
      <c r="X291" s="22"/>
      <c r="Y291" s="23"/>
      <c r="Z291" s="138"/>
      <c r="AB291" s="165" t="b">
        <f t="shared" ref="AB291:AB353" si="13">AB290</f>
        <v>0</v>
      </c>
    </row>
    <row r="292" spans="1:28" ht="20.100000000000001" customHeight="1" x14ac:dyDescent="0.15">
      <c r="C292" s="98"/>
      <c r="E292" s="177"/>
      <c r="F292" s="175"/>
      <c r="G292" s="169"/>
      <c r="H292" s="173"/>
      <c r="I292" s="173"/>
      <c r="J292" s="7"/>
      <c r="K292" s="170" t="s">
        <v>220</v>
      </c>
      <c r="L292" s="170"/>
      <c r="M292" s="170"/>
      <c r="N292" s="170"/>
      <c r="O292" s="170"/>
      <c r="P292" s="170"/>
      <c r="Q292" s="170"/>
      <c r="R292" s="4"/>
      <c r="S292" s="5"/>
      <c r="T292" s="21"/>
      <c r="U292" s="22"/>
      <c r="V292" s="22"/>
      <c r="W292" s="22"/>
      <c r="X292" s="22"/>
      <c r="Y292" s="23"/>
      <c r="Z292" s="138"/>
      <c r="AB292" s="165" t="b">
        <f t="shared" si="13"/>
        <v>0</v>
      </c>
    </row>
    <row r="293" spans="1:28" ht="20.100000000000001" customHeight="1" x14ac:dyDescent="0.15">
      <c r="C293" s="98"/>
      <c r="E293" s="177"/>
      <c r="F293" s="175"/>
      <c r="G293" s="169"/>
      <c r="H293" s="173"/>
      <c r="I293" s="173"/>
      <c r="J293" s="7"/>
      <c r="K293" s="170" t="s">
        <v>221</v>
      </c>
      <c r="L293" s="170"/>
      <c r="M293" s="170"/>
      <c r="N293" s="170"/>
      <c r="O293" s="170"/>
      <c r="P293" s="170"/>
      <c r="Q293" s="170"/>
      <c r="R293" s="4"/>
      <c r="S293" s="5"/>
      <c r="T293" s="21"/>
      <c r="U293" s="22"/>
      <c r="V293" s="22"/>
      <c r="W293" s="22"/>
      <c r="X293" s="22"/>
      <c r="Y293" s="23"/>
      <c r="Z293" s="138"/>
      <c r="AB293" s="165" t="b">
        <f t="shared" si="13"/>
        <v>0</v>
      </c>
    </row>
    <row r="294" spans="1:28" ht="20.100000000000001" customHeight="1" x14ac:dyDescent="0.15">
      <c r="C294" s="98"/>
      <c r="E294" s="177"/>
      <c r="F294" s="175"/>
      <c r="G294" s="169"/>
      <c r="H294" s="173"/>
      <c r="I294" s="173"/>
      <c r="J294" s="7"/>
      <c r="K294" s="170" t="s">
        <v>222</v>
      </c>
      <c r="L294" s="170"/>
      <c r="M294" s="170"/>
      <c r="N294" s="170"/>
      <c r="O294" s="170"/>
      <c r="P294" s="170"/>
      <c r="Q294" s="170"/>
      <c r="R294" s="4"/>
      <c r="S294" s="5"/>
      <c r="T294" s="21"/>
      <c r="U294" s="22"/>
      <c r="V294" s="22"/>
      <c r="W294" s="22"/>
      <c r="X294" s="22"/>
      <c r="Y294" s="23"/>
      <c r="Z294" s="138"/>
      <c r="AB294" s="165" t="b">
        <f t="shared" si="13"/>
        <v>0</v>
      </c>
    </row>
    <row r="295" spans="1:28" ht="20.100000000000001" customHeight="1" x14ac:dyDescent="0.15">
      <c r="C295" s="98"/>
      <c r="E295" s="177"/>
      <c r="F295" s="175"/>
      <c r="G295" s="169"/>
      <c r="H295" s="173"/>
      <c r="I295" s="173"/>
      <c r="J295" s="8"/>
      <c r="K295" s="170" t="s">
        <v>439</v>
      </c>
      <c r="L295" s="170"/>
      <c r="M295" s="170"/>
      <c r="N295" s="170"/>
      <c r="O295" s="170"/>
      <c r="P295" s="170"/>
      <c r="Q295" s="170"/>
      <c r="R295" s="4"/>
      <c r="S295" s="5"/>
      <c r="T295" s="24"/>
      <c r="U295" s="25"/>
      <c r="V295" s="25"/>
      <c r="W295" s="25"/>
      <c r="X295" s="25"/>
      <c r="Y295" s="26"/>
      <c r="Z295" s="138"/>
      <c r="AB295" s="165" t="b">
        <f t="shared" si="13"/>
        <v>0</v>
      </c>
    </row>
    <row r="296" spans="1:28" ht="20.100000000000001" customHeight="1" x14ac:dyDescent="0.15">
      <c r="A296" s="70">
        <f>IFERROR(IF(AND($R303="○",TRIM($T296)=""),1001,0),3)</f>
        <v>0</v>
      </c>
      <c r="C296" s="98"/>
      <c r="E296" s="177"/>
      <c r="F296" s="175">
        <v>2</v>
      </c>
      <c r="G296" s="169" t="s">
        <v>223</v>
      </c>
      <c r="H296" s="173"/>
      <c r="I296" s="173"/>
      <c r="J296" s="6"/>
      <c r="K296" s="170" t="s">
        <v>224</v>
      </c>
      <c r="L296" s="170"/>
      <c r="M296" s="170"/>
      <c r="N296" s="170"/>
      <c r="O296" s="170"/>
      <c r="P296" s="170"/>
      <c r="Q296" s="170"/>
      <c r="R296" s="4"/>
      <c r="S296" s="5"/>
      <c r="T296" s="12"/>
      <c r="U296" s="13"/>
      <c r="V296" s="13"/>
      <c r="W296" s="13"/>
      <c r="X296" s="13"/>
      <c r="Y296" s="14"/>
      <c r="Z296" s="138"/>
      <c r="AB296" s="165" t="b">
        <f>OR(AND(J296="○",COUNTIF(R296:R303,"○")=0),AND(J296&lt;&gt;"○",COUNTIF(R296:R303,"○")&lt;&gt;0))</f>
        <v>0</v>
      </c>
    </row>
    <row r="297" spans="1:28" ht="20.100000000000001" customHeight="1" x14ac:dyDescent="0.15">
      <c r="A297" s="166">
        <f>IFERROR(IF($AB296,1001,0),3)</f>
        <v>0</v>
      </c>
      <c r="B297" s="204"/>
      <c r="C297" s="98"/>
      <c r="E297" s="177"/>
      <c r="F297" s="175"/>
      <c r="G297" s="169"/>
      <c r="H297" s="173"/>
      <c r="I297" s="173"/>
      <c r="J297" s="7"/>
      <c r="K297" s="170" t="s">
        <v>225</v>
      </c>
      <c r="L297" s="170"/>
      <c r="M297" s="170"/>
      <c r="N297" s="170"/>
      <c r="O297" s="170"/>
      <c r="P297" s="170"/>
      <c r="Q297" s="170"/>
      <c r="R297" s="4"/>
      <c r="S297" s="5"/>
      <c r="T297" s="21"/>
      <c r="U297" s="22"/>
      <c r="V297" s="22"/>
      <c r="W297" s="22"/>
      <c r="X297" s="22"/>
      <c r="Y297" s="23"/>
      <c r="Z297" s="138"/>
      <c r="AB297" s="165" t="b">
        <f t="shared" si="13"/>
        <v>0</v>
      </c>
    </row>
    <row r="298" spans="1:28" ht="20.100000000000001" customHeight="1" x14ac:dyDescent="0.15">
      <c r="C298" s="98"/>
      <c r="E298" s="177"/>
      <c r="F298" s="175"/>
      <c r="G298" s="169"/>
      <c r="H298" s="173"/>
      <c r="I298" s="173"/>
      <c r="J298" s="7"/>
      <c r="K298" s="170" t="s">
        <v>226</v>
      </c>
      <c r="L298" s="170"/>
      <c r="M298" s="170"/>
      <c r="N298" s="170"/>
      <c r="O298" s="170"/>
      <c r="P298" s="170"/>
      <c r="Q298" s="170"/>
      <c r="R298" s="4"/>
      <c r="S298" s="5"/>
      <c r="T298" s="21"/>
      <c r="U298" s="22"/>
      <c r="V298" s="22"/>
      <c r="W298" s="22"/>
      <c r="X298" s="22"/>
      <c r="Y298" s="23"/>
      <c r="Z298" s="138"/>
      <c r="AB298" s="165" t="b">
        <f t="shared" si="13"/>
        <v>0</v>
      </c>
    </row>
    <row r="299" spans="1:28" ht="20.100000000000001" customHeight="1" x14ac:dyDescent="0.15">
      <c r="C299" s="98"/>
      <c r="E299" s="177"/>
      <c r="F299" s="175"/>
      <c r="G299" s="169"/>
      <c r="H299" s="173"/>
      <c r="I299" s="173"/>
      <c r="J299" s="7"/>
      <c r="K299" s="170" t="s">
        <v>227</v>
      </c>
      <c r="L299" s="170"/>
      <c r="M299" s="170"/>
      <c r="N299" s="170"/>
      <c r="O299" s="170"/>
      <c r="P299" s="170"/>
      <c r="Q299" s="170"/>
      <c r="R299" s="4"/>
      <c r="S299" s="5"/>
      <c r="T299" s="21"/>
      <c r="U299" s="22"/>
      <c r="V299" s="22"/>
      <c r="W299" s="22"/>
      <c r="X299" s="22"/>
      <c r="Y299" s="23"/>
      <c r="Z299" s="138"/>
      <c r="AB299" s="165" t="b">
        <f t="shared" si="13"/>
        <v>0</v>
      </c>
    </row>
    <row r="300" spans="1:28" ht="20.100000000000001" customHeight="1" x14ac:dyDescent="0.15">
      <c r="C300" s="98"/>
      <c r="E300" s="177"/>
      <c r="F300" s="175"/>
      <c r="G300" s="169"/>
      <c r="H300" s="173"/>
      <c r="I300" s="173"/>
      <c r="J300" s="7"/>
      <c r="K300" s="170" t="s">
        <v>228</v>
      </c>
      <c r="L300" s="170"/>
      <c r="M300" s="170"/>
      <c r="N300" s="170"/>
      <c r="O300" s="170"/>
      <c r="P300" s="170"/>
      <c r="Q300" s="170"/>
      <c r="R300" s="4"/>
      <c r="S300" s="5"/>
      <c r="T300" s="21"/>
      <c r="U300" s="22"/>
      <c r="V300" s="22"/>
      <c r="W300" s="22"/>
      <c r="X300" s="22"/>
      <c r="Y300" s="23"/>
      <c r="Z300" s="138"/>
      <c r="AB300" s="165" t="b">
        <f t="shared" si="13"/>
        <v>0</v>
      </c>
    </row>
    <row r="301" spans="1:28" ht="20.100000000000001" customHeight="1" x14ac:dyDescent="0.15">
      <c r="C301" s="98"/>
      <c r="E301" s="177"/>
      <c r="F301" s="175"/>
      <c r="G301" s="169"/>
      <c r="H301" s="173"/>
      <c r="I301" s="173"/>
      <c r="J301" s="7"/>
      <c r="K301" s="170" t="s">
        <v>229</v>
      </c>
      <c r="L301" s="170"/>
      <c r="M301" s="170"/>
      <c r="N301" s="170"/>
      <c r="O301" s="170"/>
      <c r="P301" s="170"/>
      <c r="Q301" s="170"/>
      <c r="R301" s="4"/>
      <c r="S301" s="5"/>
      <c r="T301" s="21"/>
      <c r="U301" s="22"/>
      <c r="V301" s="22"/>
      <c r="W301" s="22"/>
      <c r="X301" s="22"/>
      <c r="Y301" s="23"/>
      <c r="Z301" s="138"/>
      <c r="AB301" s="165" t="b">
        <f t="shared" si="13"/>
        <v>0</v>
      </c>
    </row>
    <row r="302" spans="1:28" ht="20.100000000000001" customHeight="1" x14ac:dyDescent="0.15">
      <c r="C302" s="98"/>
      <c r="E302" s="177"/>
      <c r="F302" s="175"/>
      <c r="G302" s="169"/>
      <c r="H302" s="173"/>
      <c r="I302" s="173"/>
      <c r="J302" s="7"/>
      <c r="K302" s="170" t="s">
        <v>230</v>
      </c>
      <c r="L302" s="170"/>
      <c r="M302" s="170"/>
      <c r="N302" s="170"/>
      <c r="O302" s="170"/>
      <c r="P302" s="170"/>
      <c r="Q302" s="170"/>
      <c r="R302" s="4"/>
      <c r="S302" s="5"/>
      <c r="T302" s="21"/>
      <c r="U302" s="22"/>
      <c r="V302" s="22"/>
      <c r="W302" s="22"/>
      <c r="X302" s="22"/>
      <c r="Y302" s="23"/>
      <c r="Z302" s="138"/>
      <c r="AB302" s="165" t="b">
        <f t="shared" si="13"/>
        <v>0</v>
      </c>
    </row>
    <row r="303" spans="1:28" ht="20.100000000000001" customHeight="1" x14ac:dyDescent="0.15">
      <c r="C303" s="98"/>
      <c r="E303" s="177"/>
      <c r="F303" s="175"/>
      <c r="G303" s="169"/>
      <c r="H303" s="173"/>
      <c r="I303" s="173"/>
      <c r="J303" s="8"/>
      <c r="K303" s="170" t="s">
        <v>446</v>
      </c>
      <c r="L303" s="170"/>
      <c r="M303" s="170"/>
      <c r="N303" s="170"/>
      <c r="O303" s="170"/>
      <c r="P303" s="170"/>
      <c r="Q303" s="170"/>
      <c r="R303" s="4"/>
      <c r="S303" s="5"/>
      <c r="T303" s="24"/>
      <c r="U303" s="25"/>
      <c r="V303" s="25"/>
      <c r="W303" s="25"/>
      <c r="X303" s="25"/>
      <c r="Y303" s="26"/>
      <c r="Z303" s="138"/>
      <c r="AB303" s="165" t="b">
        <f t="shared" si="13"/>
        <v>0</v>
      </c>
    </row>
    <row r="304" spans="1:28" ht="20.100000000000001" customHeight="1" x14ac:dyDescent="0.15">
      <c r="A304" s="70">
        <f>IFERROR(IF(AND($R307="○",TRIM($T304)=""),1001,0),3)</f>
        <v>0</v>
      </c>
      <c r="C304" s="98"/>
      <c r="E304" s="177"/>
      <c r="F304" s="175">
        <v>3</v>
      </c>
      <c r="G304" s="169" t="s">
        <v>81</v>
      </c>
      <c r="H304" s="173"/>
      <c r="I304" s="173"/>
      <c r="J304" s="6"/>
      <c r="K304" s="170" t="s">
        <v>231</v>
      </c>
      <c r="L304" s="170"/>
      <c r="M304" s="170"/>
      <c r="N304" s="170"/>
      <c r="O304" s="170"/>
      <c r="P304" s="170"/>
      <c r="Q304" s="170"/>
      <c r="R304" s="4"/>
      <c r="S304" s="5"/>
      <c r="T304" s="12"/>
      <c r="U304" s="13"/>
      <c r="V304" s="13"/>
      <c r="W304" s="13"/>
      <c r="X304" s="13"/>
      <c r="Y304" s="14"/>
      <c r="Z304" s="138"/>
      <c r="AB304" s="165" t="b">
        <f>OR(AND(J304="○",COUNTIF(R304:R307,"○")=0),AND(J304&lt;&gt;"○",COUNTIF(R304:R307,"○")&lt;&gt;0))</f>
        <v>0</v>
      </c>
    </row>
    <row r="305" spans="1:28" ht="20.100000000000001" customHeight="1" x14ac:dyDescent="0.15">
      <c r="A305" s="166">
        <f>IFERROR(IF($AB304,1001,0),3)</f>
        <v>0</v>
      </c>
      <c r="B305" s="204"/>
      <c r="C305" s="98"/>
      <c r="E305" s="177"/>
      <c r="F305" s="175"/>
      <c r="G305" s="169"/>
      <c r="H305" s="173"/>
      <c r="I305" s="173"/>
      <c r="J305" s="7"/>
      <c r="K305" s="170" t="s">
        <v>232</v>
      </c>
      <c r="L305" s="170"/>
      <c r="M305" s="170"/>
      <c r="N305" s="170"/>
      <c r="O305" s="170"/>
      <c r="P305" s="170"/>
      <c r="Q305" s="170"/>
      <c r="R305" s="4"/>
      <c r="S305" s="5"/>
      <c r="T305" s="21"/>
      <c r="U305" s="22"/>
      <c r="V305" s="22"/>
      <c r="W305" s="22"/>
      <c r="X305" s="22"/>
      <c r="Y305" s="23"/>
      <c r="Z305" s="138"/>
      <c r="AB305" s="165" t="b">
        <f t="shared" si="13"/>
        <v>0</v>
      </c>
    </row>
    <row r="306" spans="1:28" ht="20.100000000000001" customHeight="1" x14ac:dyDescent="0.15">
      <c r="C306" s="98"/>
      <c r="E306" s="177"/>
      <c r="F306" s="175"/>
      <c r="G306" s="169"/>
      <c r="H306" s="173"/>
      <c r="I306" s="173"/>
      <c r="J306" s="7"/>
      <c r="K306" s="170" t="s">
        <v>233</v>
      </c>
      <c r="L306" s="170"/>
      <c r="M306" s="170"/>
      <c r="N306" s="170"/>
      <c r="O306" s="170"/>
      <c r="P306" s="170"/>
      <c r="Q306" s="170"/>
      <c r="R306" s="4"/>
      <c r="S306" s="5"/>
      <c r="T306" s="21"/>
      <c r="U306" s="22"/>
      <c r="V306" s="22"/>
      <c r="W306" s="22"/>
      <c r="X306" s="22"/>
      <c r="Y306" s="23"/>
      <c r="Z306" s="138"/>
      <c r="AB306" s="165" t="b">
        <f t="shared" si="13"/>
        <v>0</v>
      </c>
    </row>
    <row r="307" spans="1:28" ht="20.100000000000001" customHeight="1" x14ac:dyDescent="0.15">
      <c r="C307" s="98"/>
      <c r="E307" s="177"/>
      <c r="F307" s="175"/>
      <c r="G307" s="169"/>
      <c r="H307" s="173"/>
      <c r="I307" s="173"/>
      <c r="J307" s="8"/>
      <c r="K307" s="170" t="s">
        <v>445</v>
      </c>
      <c r="L307" s="170"/>
      <c r="M307" s="170"/>
      <c r="N307" s="170"/>
      <c r="O307" s="170"/>
      <c r="P307" s="170"/>
      <c r="Q307" s="170"/>
      <c r="R307" s="4"/>
      <c r="S307" s="5"/>
      <c r="T307" s="24"/>
      <c r="U307" s="25"/>
      <c r="V307" s="25"/>
      <c r="W307" s="25"/>
      <c r="X307" s="25"/>
      <c r="Y307" s="26"/>
      <c r="Z307" s="138"/>
      <c r="AB307" s="165" t="b">
        <f t="shared" si="13"/>
        <v>0</v>
      </c>
    </row>
    <row r="308" spans="1:28" ht="20.100000000000001" customHeight="1" x14ac:dyDescent="0.15">
      <c r="A308" s="70">
        <f>IFERROR(IF(AND($R309="○",TRIM($T308)=""),1001,0),3)</f>
        <v>0</v>
      </c>
      <c r="C308" s="98"/>
      <c r="E308" s="177"/>
      <c r="F308" s="175">
        <v>4</v>
      </c>
      <c r="G308" s="169" t="s">
        <v>68</v>
      </c>
      <c r="H308" s="173"/>
      <c r="I308" s="173"/>
      <c r="J308" s="6"/>
      <c r="K308" s="170" t="s">
        <v>234</v>
      </c>
      <c r="L308" s="170"/>
      <c r="M308" s="170"/>
      <c r="N308" s="170"/>
      <c r="O308" s="170"/>
      <c r="P308" s="170"/>
      <c r="Q308" s="170"/>
      <c r="R308" s="4"/>
      <c r="S308" s="5"/>
      <c r="T308" s="12"/>
      <c r="U308" s="13"/>
      <c r="V308" s="13"/>
      <c r="W308" s="13"/>
      <c r="X308" s="13"/>
      <c r="Y308" s="14"/>
      <c r="Z308" s="138"/>
      <c r="AB308" s="165" t="b">
        <f>OR(AND(J308="○",COUNTIF(R308:R309,"○")=0),AND(J308&lt;&gt;"○",COUNTIF(R308:R309,"○")&lt;&gt;0))</f>
        <v>0</v>
      </c>
    </row>
    <row r="309" spans="1:28" ht="20.100000000000001" customHeight="1" x14ac:dyDescent="0.15">
      <c r="A309" s="166">
        <f>IFERROR(IF($AB308,1001,0),3)</f>
        <v>0</v>
      </c>
      <c r="B309" s="204"/>
      <c r="C309" s="98"/>
      <c r="E309" s="177"/>
      <c r="F309" s="175"/>
      <c r="G309" s="169"/>
      <c r="H309" s="173"/>
      <c r="I309" s="173"/>
      <c r="J309" s="8"/>
      <c r="K309" s="170" t="s">
        <v>447</v>
      </c>
      <c r="L309" s="170"/>
      <c r="M309" s="170"/>
      <c r="N309" s="170"/>
      <c r="O309" s="170"/>
      <c r="P309" s="170"/>
      <c r="Q309" s="170"/>
      <c r="R309" s="4"/>
      <c r="S309" s="5"/>
      <c r="T309" s="24"/>
      <c r="U309" s="25"/>
      <c r="V309" s="25"/>
      <c r="W309" s="25"/>
      <c r="X309" s="25"/>
      <c r="Y309" s="26"/>
      <c r="Z309" s="138"/>
      <c r="AB309" s="165" t="b">
        <f t="shared" si="13"/>
        <v>0</v>
      </c>
    </row>
    <row r="310" spans="1:28" ht="20.100000000000001" customHeight="1" x14ac:dyDescent="0.15">
      <c r="A310" s="70">
        <f>IFERROR(IF(AND($R321="○",TRIM($T310)=""),1001,0),3)</f>
        <v>0</v>
      </c>
      <c r="C310" s="98"/>
      <c r="E310" s="177" t="s">
        <v>82</v>
      </c>
      <c r="F310" s="175">
        <v>1</v>
      </c>
      <c r="G310" s="169" t="s">
        <v>235</v>
      </c>
      <c r="H310" s="173"/>
      <c r="I310" s="173"/>
      <c r="J310" s="6"/>
      <c r="K310" s="170" t="s">
        <v>236</v>
      </c>
      <c r="L310" s="170"/>
      <c r="M310" s="170"/>
      <c r="N310" s="170"/>
      <c r="O310" s="170"/>
      <c r="P310" s="170"/>
      <c r="Q310" s="170"/>
      <c r="R310" s="4"/>
      <c r="S310" s="5"/>
      <c r="T310" s="12"/>
      <c r="U310" s="13"/>
      <c r="V310" s="13"/>
      <c r="W310" s="13"/>
      <c r="X310" s="13"/>
      <c r="Y310" s="14"/>
      <c r="Z310" s="138"/>
      <c r="AB310" s="165" t="b">
        <f>OR(AND(J310="○",COUNTIF(R310:R321,"○")=0),AND(J310&lt;&gt;"○",COUNTIF(R310:R321,"○")&lt;&gt;0))</f>
        <v>0</v>
      </c>
    </row>
    <row r="311" spans="1:28" ht="20.100000000000001" customHeight="1" x14ac:dyDescent="0.15">
      <c r="A311" s="166">
        <f>IFERROR(IF($AB310,1001,0),3)</f>
        <v>0</v>
      </c>
      <c r="B311" s="204"/>
      <c r="C311" s="98"/>
      <c r="E311" s="177"/>
      <c r="F311" s="175"/>
      <c r="G311" s="169"/>
      <c r="H311" s="173"/>
      <c r="I311" s="173"/>
      <c r="J311" s="7"/>
      <c r="K311" s="170" t="s">
        <v>237</v>
      </c>
      <c r="L311" s="170"/>
      <c r="M311" s="170"/>
      <c r="N311" s="170"/>
      <c r="O311" s="170"/>
      <c r="P311" s="170"/>
      <c r="Q311" s="170"/>
      <c r="R311" s="4"/>
      <c r="S311" s="5"/>
      <c r="T311" s="21"/>
      <c r="U311" s="22"/>
      <c r="V311" s="22"/>
      <c r="W311" s="22"/>
      <c r="X311" s="22"/>
      <c r="Y311" s="23"/>
      <c r="Z311" s="138"/>
      <c r="AB311" s="165" t="b">
        <f t="shared" si="13"/>
        <v>0</v>
      </c>
    </row>
    <row r="312" spans="1:28" ht="20.100000000000001" customHeight="1" x14ac:dyDescent="0.15">
      <c r="C312" s="98"/>
      <c r="E312" s="177"/>
      <c r="F312" s="175"/>
      <c r="G312" s="169"/>
      <c r="H312" s="173"/>
      <c r="I312" s="173"/>
      <c r="J312" s="7"/>
      <c r="K312" s="170" t="s">
        <v>238</v>
      </c>
      <c r="L312" s="170"/>
      <c r="M312" s="170"/>
      <c r="N312" s="170"/>
      <c r="O312" s="170"/>
      <c r="P312" s="170"/>
      <c r="Q312" s="170"/>
      <c r="R312" s="4"/>
      <c r="S312" s="5"/>
      <c r="T312" s="21"/>
      <c r="U312" s="22"/>
      <c r="V312" s="22"/>
      <c r="W312" s="22"/>
      <c r="X312" s="22"/>
      <c r="Y312" s="23"/>
      <c r="Z312" s="138"/>
      <c r="AB312" s="165" t="b">
        <f t="shared" si="13"/>
        <v>0</v>
      </c>
    </row>
    <row r="313" spans="1:28" ht="20.100000000000001" customHeight="1" x14ac:dyDescent="0.15">
      <c r="C313" s="98"/>
      <c r="E313" s="177"/>
      <c r="F313" s="175"/>
      <c r="G313" s="169"/>
      <c r="H313" s="173"/>
      <c r="I313" s="173"/>
      <c r="J313" s="7"/>
      <c r="K313" s="170" t="s">
        <v>239</v>
      </c>
      <c r="L313" s="170"/>
      <c r="M313" s="170"/>
      <c r="N313" s="170"/>
      <c r="O313" s="170"/>
      <c r="P313" s="170"/>
      <c r="Q313" s="170"/>
      <c r="R313" s="4"/>
      <c r="S313" s="5"/>
      <c r="T313" s="21"/>
      <c r="U313" s="22"/>
      <c r="V313" s="22"/>
      <c r="W313" s="22"/>
      <c r="X313" s="22"/>
      <c r="Y313" s="23"/>
      <c r="Z313" s="138"/>
      <c r="AB313" s="165" t="b">
        <f t="shared" si="13"/>
        <v>0</v>
      </c>
    </row>
    <row r="314" spans="1:28" ht="20.100000000000001" customHeight="1" x14ac:dyDescent="0.15">
      <c r="C314" s="98"/>
      <c r="E314" s="177"/>
      <c r="F314" s="175"/>
      <c r="G314" s="169"/>
      <c r="H314" s="173"/>
      <c r="I314" s="173"/>
      <c r="J314" s="7"/>
      <c r="K314" s="170" t="s">
        <v>240</v>
      </c>
      <c r="L314" s="170"/>
      <c r="M314" s="170"/>
      <c r="N314" s="170"/>
      <c r="O314" s="170"/>
      <c r="P314" s="170"/>
      <c r="Q314" s="170"/>
      <c r="R314" s="4"/>
      <c r="S314" s="5"/>
      <c r="T314" s="21"/>
      <c r="U314" s="22"/>
      <c r="V314" s="22"/>
      <c r="W314" s="22"/>
      <c r="X314" s="22"/>
      <c r="Y314" s="23"/>
      <c r="Z314" s="138"/>
      <c r="AB314" s="165" t="b">
        <f t="shared" si="13"/>
        <v>0</v>
      </c>
    </row>
    <row r="315" spans="1:28" ht="20.100000000000001" customHeight="1" x14ac:dyDescent="0.15">
      <c r="C315" s="98"/>
      <c r="E315" s="177"/>
      <c r="F315" s="175"/>
      <c r="G315" s="169"/>
      <c r="H315" s="173"/>
      <c r="I315" s="173"/>
      <c r="J315" s="7"/>
      <c r="K315" s="170" t="s">
        <v>241</v>
      </c>
      <c r="L315" s="170"/>
      <c r="M315" s="170"/>
      <c r="N315" s="170"/>
      <c r="O315" s="170"/>
      <c r="P315" s="170"/>
      <c r="Q315" s="170"/>
      <c r="R315" s="4"/>
      <c r="S315" s="5"/>
      <c r="T315" s="21"/>
      <c r="U315" s="22"/>
      <c r="V315" s="22"/>
      <c r="W315" s="22"/>
      <c r="X315" s="22"/>
      <c r="Y315" s="23"/>
      <c r="Z315" s="138"/>
      <c r="AB315" s="165" t="b">
        <f t="shared" si="13"/>
        <v>0</v>
      </c>
    </row>
    <row r="316" spans="1:28" ht="20.100000000000001" customHeight="1" x14ac:dyDescent="0.15">
      <c r="C316" s="98"/>
      <c r="E316" s="177"/>
      <c r="F316" s="175"/>
      <c r="G316" s="169"/>
      <c r="H316" s="173"/>
      <c r="I316" s="173"/>
      <c r="J316" s="7"/>
      <c r="K316" s="170" t="s">
        <v>242</v>
      </c>
      <c r="L316" s="170"/>
      <c r="M316" s="170"/>
      <c r="N316" s="170"/>
      <c r="O316" s="170"/>
      <c r="P316" s="170"/>
      <c r="Q316" s="170"/>
      <c r="R316" s="4"/>
      <c r="S316" s="5"/>
      <c r="T316" s="21"/>
      <c r="U316" s="22"/>
      <c r="V316" s="22"/>
      <c r="W316" s="22"/>
      <c r="X316" s="22"/>
      <c r="Y316" s="23"/>
      <c r="Z316" s="138"/>
      <c r="AB316" s="165" t="b">
        <f t="shared" si="13"/>
        <v>0</v>
      </c>
    </row>
    <row r="317" spans="1:28" ht="20.100000000000001" customHeight="1" x14ac:dyDescent="0.15">
      <c r="C317" s="98"/>
      <c r="E317" s="177"/>
      <c r="F317" s="175"/>
      <c r="G317" s="169"/>
      <c r="H317" s="173"/>
      <c r="I317" s="173"/>
      <c r="J317" s="7"/>
      <c r="K317" s="170" t="s">
        <v>243</v>
      </c>
      <c r="L317" s="170"/>
      <c r="M317" s="170"/>
      <c r="N317" s="170"/>
      <c r="O317" s="170"/>
      <c r="P317" s="170"/>
      <c r="Q317" s="170"/>
      <c r="R317" s="4"/>
      <c r="S317" s="5"/>
      <c r="T317" s="21"/>
      <c r="U317" s="22"/>
      <c r="V317" s="22"/>
      <c r="W317" s="22"/>
      <c r="X317" s="22"/>
      <c r="Y317" s="23"/>
      <c r="Z317" s="138"/>
      <c r="AB317" s="165" t="b">
        <f t="shared" si="13"/>
        <v>0</v>
      </c>
    </row>
    <row r="318" spans="1:28" ht="20.100000000000001" customHeight="1" x14ac:dyDescent="0.15">
      <c r="C318" s="98"/>
      <c r="E318" s="177"/>
      <c r="F318" s="175"/>
      <c r="G318" s="169"/>
      <c r="H318" s="173"/>
      <c r="I318" s="173"/>
      <c r="J318" s="7"/>
      <c r="K318" s="170" t="s">
        <v>244</v>
      </c>
      <c r="L318" s="170"/>
      <c r="M318" s="170"/>
      <c r="N318" s="170"/>
      <c r="O318" s="170"/>
      <c r="P318" s="170"/>
      <c r="Q318" s="170"/>
      <c r="R318" s="4"/>
      <c r="S318" s="5"/>
      <c r="T318" s="21"/>
      <c r="U318" s="22"/>
      <c r="V318" s="22"/>
      <c r="W318" s="22"/>
      <c r="X318" s="22"/>
      <c r="Y318" s="23"/>
      <c r="Z318" s="138"/>
      <c r="AB318" s="165" t="b">
        <f t="shared" si="13"/>
        <v>0</v>
      </c>
    </row>
    <row r="319" spans="1:28" ht="20.100000000000001" customHeight="1" x14ac:dyDescent="0.15">
      <c r="C319" s="98"/>
      <c r="E319" s="177"/>
      <c r="F319" s="175"/>
      <c r="G319" s="169"/>
      <c r="H319" s="173"/>
      <c r="I319" s="173"/>
      <c r="J319" s="7"/>
      <c r="K319" s="170" t="s">
        <v>245</v>
      </c>
      <c r="L319" s="170"/>
      <c r="M319" s="170"/>
      <c r="N319" s="170"/>
      <c r="O319" s="170"/>
      <c r="P319" s="170"/>
      <c r="Q319" s="170"/>
      <c r="R319" s="4"/>
      <c r="S319" s="5"/>
      <c r="T319" s="21"/>
      <c r="U319" s="22"/>
      <c r="V319" s="22"/>
      <c r="W319" s="22"/>
      <c r="X319" s="22"/>
      <c r="Y319" s="23"/>
      <c r="Z319" s="138"/>
      <c r="AB319" s="165" t="b">
        <f t="shared" si="13"/>
        <v>0</v>
      </c>
    </row>
    <row r="320" spans="1:28" ht="20.100000000000001" customHeight="1" x14ac:dyDescent="0.15">
      <c r="C320" s="98"/>
      <c r="E320" s="177"/>
      <c r="F320" s="175"/>
      <c r="G320" s="169"/>
      <c r="H320" s="173"/>
      <c r="I320" s="173"/>
      <c r="J320" s="7"/>
      <c r="K320" s="170" t="s">
        <v>246</v>
      </c>
      <c r="L320" s="170"/>
      <c r="M320" s="170"/>
      <c r="N320" s="170"/>
      <c r="O320" s="170"/>
      <c r="P320" s="170"/>
      <c r="Q320" s="170"/>
      <c r="R320" s="4"/>
      <c r="S320" s="5"/>
      <c r="T320" s="21"/>
      <c r="U320" s="22"/>
      <c r="V320" s="22"/>
      <c r="W320" s="22"/>
      <c r="X320" s="22"/>
      <c r="Y320" s="23"/>
      <c r="Z320" s="138"/>
      <c r="AB320" s="165" t="b">
        <f t="shared" si="13"/>
        <v>0</v>
      </c>
    </row>
    <row r="321" spans="1:28" ht="20.100000000000001" customHeight="1" x14ac:dyDescent="0.15">
      <c r="C321" s="98"/>
      <c r="E321" s="177"/>
      <c r="F321" s="175"/>
      <c r="G321" s="169"/>
      <c r="H321" s="173"/>
      <c r="I321" s="173"/>
      <c r="J321" s="8"/>
      <c r="K321" s="170" t="s">
        <v>448</v>
      </c>
      <c r="L321" s="170"/>
      <c r="M321" s="170"/>
      <c r="N321" s="170"/>
      <c r="O321" s="170"/>
      <c r="P321" s="170"/>
      <c r="Q321" s="170"/>
      <c r="R321" s="4"/>
      <c r="S321" s="5"/>
      <c r="T321" s="24"/>
      <c r="U321" s="25"/>
      <c r="V321" s="25"/>
      <c r="W321" s="25"/>
      <c r="X321" s="25"/>
      <c r="Y321" s="26"/>
      <c r="Z321" s="138"/>
      <c r="AB321" s="165" t="b">
        <f t="shared" si="13"/>
        <v>0</v>
      </c>
    </row>
    <row r="322" spans="1:28" ht="20.100000000000001" customHeight="1" x14ac:dyDescent="0.15">
      <c r="A322" s="70">
        <f>IFERROR(IF(AND($R327="○",TRIM($T322)=""),1001,0),3)</f>
        <v>0</v>
      </c>
      <c r="C322" s="98"/>
      <c r="E322" s="177"/>
      <c r="F322" s="175">
        <v>2</v>
      </c>
      <c r="G322" s="169" t="s">
        <v>83</v>
      </c>
      <c r="H322" s="173"/>
      <c r="I322" s="173"/>
      <c r="J322" s="6"/>
      <c r="K322" s="170" t="s">
        <v>247</v>
      </c>
      <c r="L322" s="170"/>
      <c r="M322" s="170"/>
      <c r="N322" s="170"/>
      <c r="O322" s="170"/>
      <c r="P322" s="170"/>
      <c r="Q322" s="170"/>
      <c r="R322" s="4"/>
      <c r="S322" s="5"/>
      <c r="T322" s="12"/>
      <c r="U322" s="13"/>
      <c r="V322" s="13"/>
      <c r="W322" s="13"/>
      <c r="X322" s="13"/>
      <c r="Y322" s="14"/>
      <c r="Z322" s="138"/>
      <c r="AB322" s="165" t="b">
        <f>OR(AND(J322="○",COUNTIF(R322:R327,"○")=0),AND(J322&lt;&gt;"○",COUNTIF(R322:R327,"○")&lt;&gt;0))</f>
        <v>0</v>
      </c>
    </row>
    <row r="323" spans="1:28" ht="20.100000000000001" customHeight="1" x14ac:dyDescent="0.15">
      <c r="A323" s="166">
        <f>IFERROR(IF($AB322,1001,0),3)</f>
        <v>0</v>
      </c>
      <c r="B323" s="204"/>
      <c r="C323" s="98"/>
      <c r="E323" s="177"/>
      <c r="F323" s="175"/>
      <c r="G323" s="169"/>
      <c r="H323" s="173"/>
      <c r="I323" s="173"/>
      <c r="J323" s="7"/>
      <c r="K323" s="170" t="s">
        <v>248</v>
      </c>
      <c r="L323" s="170"/>
      <c r="M323" s="170"/>
      <c r="N323" s="170"/>
      <c r="O323" s="170"/>
      <c r="P323" s="170"/>
      <c r="Q323" s="170"/>
      <c r="R323" s="4"/>
      <c r="S323" s="5"/>
      <c r="T323" s="21"/>
      <c r="U323" s="22"/>
      <c r="V323" s="22"/>
      <c r="W323" s="22"/>
      <c r="X323" s="22"/>
      <c r="Y323" s="23"/>
      <c r="Z323" s="138"/>
      <c r="AB323" s="165" t="b">
        <f t="shared" si="13"/>
        <v>0</v>
      </c>
    </row>
    <row r="324" spans="1:28" ht="20.100000000000001" customHeight="1" x14ac:dyDescent="0.15">
      <c r="C324" s="98"/>
      <c r="E324" s="177"/>
      <c r="F324" s="175"/>
      <c r="G324" s="169"/>
      <c r="H324" s="173"/>
      <c r="I324" s="173"/>
      <c r="J324" s="7"/>
      <c r="K324" s="170" t="s">
        <v>249</v>
      </c>
      <c r="L324" s="170"/>
      <c r="M324" s="170"/>
      <c r="N324" s="170"/>
      <c r="O324" s="170"/>
      <c r="P324" s="170"/>
      <c r="Q324" s="170"/>
      <c r="R324" s="4"/>
      <c r="S324" s="5"/>
      <c r="T324" s="21"/>
      <c r="U324" s="22"/>
      <c r="V324" s="22"/>
      <c r="W324" s="22"/>
      <c r="X324" s="22"/>
      <c r="Y324" s="23"/>
      <c r="Z324" s="138"/>
      <c r="AB324" s="165" t="b">
        <f t="shared" si="13"/>
        <v>0</v>
      </c>
    </row>
    <row r="325" spans="1:28" ht="20.100000000000001" customHeight="1" x14ac:dyDescent="0.15">
      <c r="C325" s="98"/>
      <c r="E325" s="177"/>
      <c r="F325" s="175"/>
      <c r="G325" s="169"/>
      <c r="H325" s="173"/>
      <c r="I325" s="173"/>
      <c r="J325" s="7"/>
      <c r="K325" s="170" t="s">
        <v>250</v>
      </c>
      <c r="L325" s="170"/>
      <c r="M325" s="170"/>
      <c r="N325" s="170"/>
      <c r="O325" s="170"/>
      <c r="P325" s="170"/>
      <c r="Q325" s="170"/>
      <c r="R325" s="4"/>
      <c r="S325" s="5"/>
      <c r="T325" s="21"/>
      <c r="U325" s="22"/>
      <c r="V325" s="22"/>
      <c r="W325" s="22"/>
      <c r="X325" s="22"/>
      <c r="Y325" s="23"/>
      <c r="Z325" s="138"/>
      <c r="AB325" s="165" t="b">
        <f t="shared" si="13"/>
        <v>0</v>
      </c>
    </row>
    <row r="326" spans="1:28" ht="20.100000000000001" customHeight="1" x14ac:dyDescent="0.15">
      <c r="C326" s="98"/>
      <c r="E326" s="177"/>
      <c r="F326" s="175"/>
      <c r="G326" s="169"/>
      <c r="H326" s="173"/>
      <c r="I326" s="173"/>
      <c r="J326" s="7"/>
      <c r="K326" s="170" t="s">
        <v>251</v>
      </c>
      <c r="L326" s="170"/>
      <c r="M326" s="170"/>
      <c r="N326" s="170"/>
      <c r="O326" s="170"/>
      <c r="P326" s="170"/>
      <c r="Q326" s="170"/>
      <c r="R326" s="4"/>
      <c r="S326" s="5"/>
      <c r="T326" s="21"/>
      <c r="U326" s="22"/>
      <c r="V326" s="22"/>
      <c r="W326" s="22"/>
      <c r="X326" s="22"/>
      <c r="Y326" s="23"/>
      <c r="Z326" s="138"/>
      <c r="AB326" s="165" t="b">
        <f t="shared" si="13"/>
        <v>0</v>
      </c>
    </row>
    <row r="327" spans="1:28" ht="20.100000000000001" customHeight="1" x14ac:dyDescent="0.15">
      <c r="C327" s="98"/>
      <c r="E327" s="177"/>
      <c r="F327" s="175"/>
      <c r="G327" s="169"/>
      <c r="H327" s="173"/>
      <c r="I327" s="173"/>
      <c r="J327" s="8"/>
      <c r="K327" s="170" t="s">
        <v>439</v>
      </c>
      <c r="L327" s="170"/>
      <c r="M327" s="170"/>
      <c r="N327" s="170"/>
      <c r="O327" s="170"/>
      <c r="P327" s="170"/>
      <c r="Q327" s="170"/>
      <c r="R327" s="4"/>
      <c r="S327" s="5"/>
      <c r="T327" s="24"/>
      <c r="U327" s="25"/>
      <c r="V327" s="25"/>
      <c r="W327" s="25"/>
      <c r="X327" s="25"/>
      <c r="Y327" s="26"/>
      <c r="Z327" s="138"/>
      <c r="AB327" s="165" t="b">
        <f t="shared" si="13"/>
        <v>0</v>
      </c>
    </row>
    <row r="328" spans="1:28" ht="20.100000000000001" customHeight="1" x14ac:dyDescent="0.15">
      <c r="A328" s="70">
        <f>IFERROR(IF(AND($R331="○",TRIM($T328)=""),1001,0),3)</f>
        <v>0</v>
      </c>
      <c r="C328" s="98"/>
      <c r="E328" s="177"/>
      <c r="F328" s="175">
        <v>3</v>
      </c>
      <c r="G328" s="169" t="s">
        <v>84</v>
      </c>
      <c r="H328" s="173"/>
      <c r="I328" s="173"/>
      <c r="J328" s="6"/>
      <c r="K328" s="170" t="s">
        <v>252</v>
      </c>
      <c r="L328" s="170"/>
      <c r="M328" s="170"/>
      <c r="N328" s="170"/>
      <c r="O328" s="170"/>
      <c r="P328" s="170"/>
      <c r="Q328" s="170"/>
      <c r="R328" s="4"/>
      <c r="S328" s="5"/>
      <c r="T328" s="12"/>
      <c r="U328" s="13"/>
      <c r="V328" s="13"/>
      <c r="W328" s="13"/>
      <c r="X328" s="13"/>
      <c r="Y328" s="14"/>
      <c r="Z328" s="138"/>
      <c r="AB328" s="165" t="b">
        <f>OR(AND(J328="○",COUNTIF(R328:R331,"○")=0),AND(J328&lt;&gt;"○",COUNTIF(R328:R331,"○")&lt;&gt;0))</f>
        <v>0</v>
      </c>
    </row>
    <row r="329" spans="1:28" ht="20.100000000000001" customHeight="1" x14ac:dyDescent="0.15">
      <c r="A329" s="166">
        <f>IFERROR(IF($AB328,1001,0),3)</f>
        <v>0</v>
      </c>
      <c r="B329" s="204"/>
      <c r="C329" s="98"/>
      <c r="E329" s="177"/>
      <c r="F329" s="175"/>
      <c r="G329" s="169"/>
      <c r="H329" s="173"/>
      <c r="I329" s="173"/>
      <c r="J329" s="7"/>
      <c r="K329" s="170" t="s">
        <v>253</v>
      </c>
      <c r="L329" s="170"/>
      <c r="M329" s="170"/>
      <c r="N329" s="170"/>
      <c r="O329" s="170"/>
      <c r="P329" s="170"/>
      <c r="Q329" s="170"/>
      <c r="R329" s="4"/>
      <c r="S329" s="5"/>
      <c r="T329" s="21"/>
      <c r="U329" s="22"/>
      <c r="V329" s="22"/>
      <c r="W329" s="22"/>
      <c r="X329" s="22"/>
      <c r="Y329" s="23"/>
      <c r="Z329" s="138"/>
      <c r="AB329" s="165" t="b">
        <f t="shared" si="13"/>
        <v>0</v>
      </c>
    </row>
    <row r="330" spans="1:28" ht="20.100000000000001" customHeight="1" x14ac:dyDescent="0.15">
      <c r="C330" s="98"/>
      <c r="E330" s="177"/>
      <c r="F330" s="175"/>
      <c r="G330" s="169"/>
      <c r="H330" s="173"/>
      <c r="I330" s="173"/>
      <c r="J330" s="7"/>
      <c r="K330" s="170" t="s">
        <v>254</v>
      </c>
      <c r="L330" s="170"/>
      <c r="M330" s="170"/>
      <c r="N330" s="170"/>
      <c r="O330" s="170"/>
      <c r="P330" s="170"/>
      <c r="Q330" s="170"/>
      <c r="R330" s="4"/>
      <c r="S330" s="5"/>
      <c r="T330" s="21"/>
      <c r="U330" s="22"/>
      <c r="V330" s="22"/>
      <c r="W330" s="22"/>
      <c r="X330" s="22"/>
      <c r="Y330" s="23"/>
      <c r="Z330" s="138"/>
      <c r="AB330" s="165" t="b">
        <f t="shared" si="13"/>
        <v>0</v>
      </c>
    </row>
    <row r="331" spans="1:28" ht="20.100000000000001" customHeight="1" x14ac:dyDescent="0.15">
      <c r="C331" s="98"/>
      <c r="E331" s="177"/>
      <c r="F331" s="175"/>
      <c r="G331" s="169"/>
      <c r="H331" s="173"/>
      <c r="I331" s="173"/>
      <c r="J331" s="8"/>
      <c r="K331" s="170" t="s">
        <v>445</v>
      </c>
      <c r="L331" s="170"/>
      <c r="M331" s="170"/>
      <c r="N331" s="170"/>
      <c r="O331" s="170"/>
      <c r="P331" s="170"/>
      <c r="Q331" s="170"/>
      <c r="R331" s="4"/>
      <c r="S331" s="5"/>
      <c r="T331" s="24"/>
      <c r="U331" s="25"/>
      <c r="V331" s="25"/>
      <c r="W331" s="25"/>
      <c r="X331" s="25"/>
      <c r="Y331" s="26"/>
      <c r="Z331" s="138"/>
      <c r="AB331" s="165" t="b">
        <f t="shared" si="13"/>
        <v>0</v>
      </c>
    </row>
    <row r="332" spans="1:28" ht="20.100000000000001" customHeight="1" x14ac:dyDescent="0.15">
      <c r="A332" s="70">
        <f>IFERROR(IF(AND($R334="○",TRIM($T332)=""),1001,0),3)</f>
        <v>0</v>
      </c>
      <c r="C332" s="98"/>
      <c r="E332" s="177"/>
      <c r="F332" s="175">
        <v>4</v>
      </c>
      <c r="G332" s="169" t="s">
        <v>85</v>
      </c>
      <c r="H332" s="169"/>
      <c r="I332" s="169"/>
      <c r="J332" s="6"/>
      <c r="K332" s="170" t="s">
        <v>255</v>
      </c>
      <c r="L332" s="170"/>
      <c r="M332" s="170"/>
      <c r="N332" s="170"/>
      <c r="O332" s="170"/>
      <c r="P332" s="170"/>
      <c r="Q332" s="170"/>
      <c r="R332" s="4"/>
      <c r="S332" s="5"/>
      <c r="T332" s="12"/>
      <c r="U332" s="13"/>
      <c r="V332" s="13"/>
      <c r="W332" s="13"/>
      <c r="X332" s="13"/>
      <c r="Y332" s="14"/>
      <c r="Z332" s="138"/>
      <c r="AB332" s="165" t="b">
        <f>OR(AND(J332="○",COUNTIF(R332:R334,"○")=0),AND(J332&lt;&gt;"○",COUNTIF(R332:R334,"○")&lt;&gt;0))</f>
        <v>0</v>
      </c>
    </row>
    <row r="333" spans="1:28" ht="20.100000000000001" customHeight="1" x14ac:dyDescent="0.15">
      <c r="A333" s="166">
        <f>IFERROR(IF($AB332,1001,0),3)</f>
        <v>0</v>
      </c>
      <c r="B333" s="204"/>
      <c r="C333" s="98"/>
      <c r="E333" s="177"/>
      <c r="F333" s="175"/>
      <c r="G333" s="169"/>
      <c r="H333" s="169"/>
      <c r="I333" s="169"/>
      <c r="J333" s="7"/>
      <c r="K333" s="170" t="s">
        <v>256</v>
      </c>
      <c r="L333" s="170"/>
      <c r="M333" s="170"/>
      <c r="N333" s="170"/>
      <c r="O333" s="170"/>
      <c r="P333" s="170"/>
      <c r="Q333" s="170"/>
      <c r="R333" s="4"/>
      <c r="S333" s="5"/>
      <c r="T333" s="21"/>
      <c r="U333" s="22"/>
      <c r="V333" s="22"/>
      <c r="W333" s="22"/>
      <c r="X333" s="22"/>
      <c r="Y333" s="23"/>
      <c r="Z333" s="138"/>
      <c r="AB333" s="165" t="b">
        <f t="shared" si="13"/>
        <v>0</v>
      </c>
    </row>
    <row r="334" spans="1:28" ht="20.100000000000001" customHeight="1" x14ac:dyDescent="0.15">
      <c r="C334" s="98"/>
      <c r="E334" s="177"/>
      <c r="F334" s="175"/>
      <c r="G334" s="169"/>
      <c r="H334" s="169"/>
      <c r="I334" s="169"/>
      <c r="J334" s="8"/>
      <c r="K334" s="170" t="s">
        <v>440</v>
      </c>
      <c r="L334" s="170"/>
      <c r="M334" s="170"/>
      <c r="N334" s="170"/>
      <c r="O334" s="170"/>
      <c r="P334" s="170"/>
      <c r="Q334" s="170"/>
      <c r="R334" s="4"/>
      <c r="S334" s="5"/>
      <c r="T334" s="24"/>
      <c r="U334" s="25"/>
      <c r="V334" s="25"/>
      <c r="W334" s="25"/>
      <c r="X334" s="25"/>
      <c r="Y334" s="26"/>
      <c r="Z334" s="138"/>
      <c r="AB334" s="165" t="b">
        <f t="shared" si="13"/>
        <v>0</v>
      </c>
    </row>
    <row r="335" spans="1:28" ht="30" customHeight="1" x14ac:dyDescent="0.15">
      <c r="A335" s="70">
        <f>IFERROR(IF(OR(AND($J335="○", OR(TRIM($R335)="",TRIM($T335)="")),AND($J335&lt;&gt;"○",$R335="○")),1001,0),3)</f>
        <v>0</v>
      </c>
      <c r="C335" s="98"/>
      <c r="E335" s="177"/>
      <c r="F335" s="176">
        <v>5</v>
      </c>
      <c r="G335" s="169" t="s">
        <v>139</v>
      </c>
      <c r="H335" s="169"/>
      <c r="I335" s="169"/>
      <c r="J335" s="2"/>
      <c r="K335" s="170" t="s">
        <v>459</v>
      </c>
      <c r="L335" s="170"/>
      <c r="M335" s="170"/>
      <c r="N335" s="170"/>
      <c r="O335" s="170"/>
      <c r="P335" s="170"/>
      <c r="Q335" s="170"/>
      <c r="R335" s="4"/>
      <c r="S335" s="5"/>
      <c r="T335" s="9"/>
      <c r="U335" s="10"/>
      <c r="V335" s="10"/>
      <c r="W335" s="10"/>
      <c r="X335" s="10"/>
      <c r="Y335" s="11"/>
      <c r="Z335" s="138"/>
      <c r="AB335" s="165" t="b">
        <f>OR(AND(J335="○",R335&lt;&gt;"○"),AND(J335&lt;&gt;"○",R335="○"))</f>
        <v>0</v>
      </c>
    </row>
    <row r="336" spans="1:28" ht="20.100000000000001" customHeight="1" x14ac:dyDescent="0.15">
      <c r="A336" s="70">
        <f>IFERROR(IF(AND($R338="○",TRIM($T336)=""),1001,0),3)</f>
        <v>0</v>
      </c>
      <c r="C336" s="98"/>
      <c r="E336" s="177" t="s">
        <v>86</v>
      </c>
      <c r="F336" s="175">
        <v>1</v>
      </c>
      <c r="G336" s="169" t="s">
        <v>87</v>
      </c>
      <c r="H336" s="173"/>
      <c r="I336" s="173"/>
      <c r="J336" s="6"/>
      <c r="K336" s="170" t="s">
        <v>257</v>
      </c>
      <c r="L336" s="170"/>
      <c r="M336" s="170"/>
      <c r="N336" s="170"/>
      <c r="O336" s="170"/>
      <c r="P336" s="170"/>
      <c r="Q336" s="170"/>
      <c r="R336" s="4"/>
      <c r="S336" s="5"/>
      <c r="T336" s="12"/>
      <c r="U336" s="13"/>
      <c r="V336" s="13"/>
      <c r="W336" s="13"/>
      <c r="X336" s="13"/>
      <c r="Y336" s="14"/>
      <c r="Z336" s="138"/>
      <c r="AB336" s="165" t="b">
        <f>OR(AND(J336="○",COUNTIF(R336:R338,"○")=0),AND(J336&lt;&gt;"○",COUNTIF(R336:R338,"○")&lt;&gt;0))</f>
        <v>0</v>
      </c>
    </row>
    <row r="337" spans="1:28" ht="20.100000000000001" customHeight="1" x14ac:dyDescent="0.15">
      <c r="A337" s="166">
        <f>IFERROR(IF($AB336,1001,0),3)</f>
        <v>0</v>
      </c>
      <c r="B337" s="204"/>
      <c r="C337" s="98"/>
      <c r="E337" s="177"/>
      <c r="F337" s="175"/>
      <c r="G337" s="169"/>
      <c r="H337" s="173"/>
      <c r="I337" s="173"/>
      <c r="J337" s="7"/>
      <c r="K337" s="170" t="s">
        <v>258</v>
      </c>
      <c r="L337" s="170"/>
      <c r="M337" s="170"/>
      <c r="N337" s="170"/>
      <c r="O337" s="170"/>
      <c r="P337" s="170"/>
      <c r="Q337" s="170"/>
      <c r="R337" s="4"/>
      <c r="S337" s="5"/>
      <c r="T337" s="21"/>
      <c r="U337" s="22"/>
      <c r="V337" s="22"/>
      <c r="W337" s="22"/>
      <c r="X337" s="22"/>
      <c r="Y337" s="23"/>
      <c r="Z337" s="138"/>
      <c r="AB337" s="165" t="b">
        <f t="shared" si="13"/>
        <v>0</v>
      </c>
    </row>
    <row r="338" spans="1:28" ht="20.100000000000001" customHeight="1" x14ac:dyDescent="0.15">
      <c r="C338" s="98"/>
      <c r="E338" s="177"/>
      <c r="F338" s="175"/>
      <c r="G338" s="169"/>
      <c r="H338" s="173"/>
      <c r="I338" s="173"/>
      <c r="J338" s="8"/>
      <c r="K338" s="170" t="s">
        <v>440</v>
      </c>
      <c r="L338" s="170"/>
      <c r="M338" s="170"/>
      <c r="N338" s="170"/>
      <c r="O338" s="170"/>
      <c r="P338" s="170"/>
      <c r="Q338" s="170"/>
      <c r="R338" s="4"/>
      <c r="S338" s="5"/>
      <c r="T338" s="24"/>
      <c r="U338" s="25"/>
      <c r="V338" s="25"/>
      <c r="W338" s="25"/>
      <c r="X338" s="25"/>
      <c r="Y338" s="26"/>
      <c r="Z338" s="138"/>
      <c r="AB338" s="165" t="b">
        <f t="shared" si="13"/>
        <v>0</v>
      </c>
    </row>
    <row r="339" spans="1:28" ht="20.100000000000001" customHeight="1" x14ac:dyDescent="0.15">
      <c r="A339" s="70">
        <f>IFERROR(IF(AND($R345="○",TRIM($T339)=""),1001,0),3)</f>
        <v>0</v>
      </c>
      <c r="C339" s="98"/>
      <c r="E339" s="177"/>
      <c r="F339" s="175">
        <v>2</v>
      </c>
      <c r="G339" s="169" t="s">
        <v>259</v>
      </c>
      <c r="H339" s="173"/>
      <c r="I339" s="173"/>
      <c r="J339" s="6"/>
      <c r="K339" s="170" t="s">
        <v>260</v>
      </c>
      <c r="L339" s="170"/>
      <c r="M339" s="170"/>
      <c r="N339" s="170"/>
      <c r="O339" s="170"/>
      <c r="P339" s="170"/>
      <c r="Q339" s="170"/>
      <c r="R339" s="4"/>
      <c r="S339" s="5"/>
      <c r="T339" s="12"/>
      <c r="U339" s="13"/>
      <c r="V339" s="13"/>
      <c r="W339" s="13"/>
      <c r="X339" s="13"/>
      <c r="Y339" s="14"/>
      <c r="Z339" s="138"/>
      <c r="AB339" s="165" t="b">
        <f>OR(AND(J339="○",COUNTIF(R339:R345,"○")=0),AND(J339&lt;&gt;"○",COUNTIF(R339:R345,"○")&lt;&gt;0))</f>
        <v>0</v>
      </c>
    </row>
    <row r="340" spans="1:28" ht="20.100000000000001" customHeight="1" x14ac:dyDescent="0.15">
      <c r="A340" s="166">
        <f>IFERROR(IF($AB339,1001,0),3)</f>
        <v>0</v>
      </c>
      <c r="B340" s="204"/>
      <c r="C340" s="98"/>
      <c r="E340" s="177"/>
      <c r="F340" s="175"/>
      <c r="G340" s="169"/>
      <c r="H340" s="173"/>
      <c r="I340" s="173"/>
      <c r="J340" s="7"/>
      <c r="K340" s="170" t="s">
        <v>261</v>
      </c>
      <c r="L340" s="170"/>
      <c r="M340" s="170"/>
      <c r="N340" s="170"/>
      <c r="O340" s="170"/>
      <c r="P340" s="170"/>
      <c r="Q340" s="170"/>
      <c r="R340" s="4"/>
      <c r="S340" s="5"/>
      <c r="T340" s="21"/>
      <c r="U340" s="22"/>
      <c r="V340" s="22"/>
      <c r="W340" s="22"/>
      <c r="X340" s="22"/>
      <c r="Y340" s="23"/>
      <c r="Z340" s="138"/>
      <c r="AB340" s="165" t="b">
        <f t="shared" si="13"/>
        <v>0</v>
      </c>
    </row>
    <row r="341" spans="1:28" ht="20.100000000000001" customHeight="1" x14ac:dyDescent="0.15">
      <c r="C341" s="98"/>
      <c r="E341" s="177"/>
      <c r="F341" s="175"/>
      <c r="G341" s="169"/>
      <c r="H341" s="173"/>
      <c r="I341" s="173"/>
      <c r="J341" s="7"/>
      <c r="K341" s="170" t="s">
        <v>262</v>
      </c>
      <c r="L341" s="170"/>
      <c r="M341" s="170"/>
      <c r="N341" s="170"/>
      <c r="O341" s="170"/>
      <c r="P341" s="170"/>
      <c r="Q341" s="170"/>
      <c r="R341" s="4"/>
      <c r="S341" s="5"/>
      <c r="T341" s="21"/>
      <c r="U341" s="22"/>
      <c r="V341" s="22"/>
      <c r="W341" s="22"/>
      <c r="X341" s="22"/>
      <c r="Y341" s="23"/>
      <c r="Z341" s="138"/>
      <c r="AB341" s="165" t="b">
        <f t="shared" si="13"/>
        <v>0</v>
      </c>
    </row>
    <row r="342" spans="1:28" ht="20.100000000000001" customHeight="1" x14ac:dyDescent="0.15">
      <c r="C342" s="98"/>
      <c r="E342" s="177"/>
      <c r="F342" s="175"/>
      <c r="G342" s="169"/>
      <c r="H342" s="173"/>
      <c r="I342" s="173"/>
      <c r="J342" s="7"/>
      <c r="K342" s="170" t="s">
        <v>263</v>
      </c>
      <c r="L342" s="170"/>
      <c r="M342" s="170"/>
      <c r="N342" s="170"/>
      <c r="O342" s="170"/>
      <c r="P342" s="170"/>
      <c r="Q342" s="170"/>
      <c r="R342" s="4"/>
      <c r="S342" s="5"/>
      <c r="T342" s="21"/>
      <c r="U342" s="22"/>
      <c r="V342" s="22"/>
      <c r="W342" s="22"/>
      <c r="X342" s="22"/>
      <c r="Y342" s="23"/>
      <c r="Z342" s="138"/>
      <c r="AB342" s="165" t="b">
        <f t="shared" si="13"/>
        <v>0</v>
      </c>
    </row>
    <row r="343" spans="1:28" ht="20.100000000000001" customHeight="1" x14ac:dyDescent="0.15">
      <c r="C343" s="98"/>
      <c r="E343" s="177"/>
      <c r="F343" s="175"/>
      <c r="G343" s="169"/>
      <c r="H343" s="173"/>
      <c r="I343" s="173"/>
      <c r="J343" s="7"/>
      <c r="K343" s="170" t="s">
        <v>264</v>
      </c>
      <c r="L343" s="170"/>
      <c r="M343" s="170"/>
      <c r="N343" s="170"/>
      <c r="O343" s="170"/>
      <c r="P343" s="170"/>
      <c r="Q343" s="170"/>
      <c r="R343" s="4"/>
      <c r="S343" s="5"/>
      <c r="T343" s="21"/>
      <c r="U343" s="22"/>
      <c r="V343" s="22"/>
      <c r="W343" s="22"/>
      <c r="X343" s="22"/>
      <c r="Y343" s="23"/>
      <c r="Z343" s="138"/>
      <c r="AB343" s="165" t="b">
        <f t="shared" si="13"/>
        <v>0</v>
      </c>
    </row>
    <row r="344" spans="1:28" ht="20.100000000000001" customHeight="1" x14ac:dyDescent="0.15">
      <c r="C344" s="98"/>
      <c r="E344" s="177"/>
      <c r="F344" s="175"/>
      <c r="G344" s="169"/>
      <c r="H344" s="173"/>
      <c r="I344" s="173"/>
      <c r="J344" s="7"/>
      <c r="K344" s="170" t="s">
        <v>265</v>
      </c>
      <c r="L344" s="170"/>
      <c r="M344" s="170"/>
      <c r="N344" s="170"/>
      <c r="O344" s="170"/>
      <c r="P344" s="170"/>
      <c r="Q344" s="170"/>
      <c r="R344" s="4"/>
      <c r="S344" s="5"/>
      <c r="T344" s="21"/>
      <c r="U344" s="22"/>
      <c r="V344" s="22"/>
      <c r="W344" s="22"/>
      <c r="X344" s="22"/>
      <c r="Y344" s="23"/>
      <c r="Z344" s="138"/>
      <c r="AB344" s="165" t="b">
        <f t="shared" si="13"/>
        <v>0</v>
      </c>
    </row>
    <row r="345" spans="1:28" ht="20.100000000000001" customHeight="1" x14ac:dyDescent="0.15">
      <c r="C345" s="98"/>
      <c r="E345" s="177"/>
      <c r="F345" s="175"/>
      <c r="G345" s="169"/>
      <c r="H345" s="173"/>
      <c r="I345" s="173"/>
      <c r="J345" s="8"/>
      <c r="K345" s="170" t="s">
        <v>438</v>
      </c>
      <c r="L345" s="170"/>
      <c r="M345" s="170"/>
      <c r="N345" s="170"/>
      <c r="O345" s="170"/>
      <c r="P345" s="170"/>
      <c r="Q345" s="170"/>
      <c r="R345" s="4"/>
      <c r="S345" s="5"/>
      <c r="T345" s="24"/>
      <c r="U345" s="25"/>
      <c r="V345" s="25"/>
      <c r="W345" s="25"/>
      <c r="X345" s="25"/>
      <c r="Y345" s="26"/>
      <c r="Z345" s="138"/>
      <c r="AB345" s="165" t="b">
        <f t="shared" si="13"/>
        <v>0</v>
      </c>
    </row>
    <row r="346" spans="1:28" ht="20.100000000000001" customHeight="1" x14ac:dyDescent="0.15">
      <c r="A346" s="70">
        <f>IFERROR(IF(AND($R354="○",TRIM($T346)=""),1001,0),3)</f>
        <v>0</v>
      </c>
      <c r="C346" s="98"/>
      <c r="E346" s="177"/>
      <c r="F346" s="175">
        <v>3</v>
      </c>
      <c r="G346" s="169" t="s">
        <v>266</v>
      </c>
      <c r="H346" s="173"/>
      <c r="I346" s="173"/>
      <c r="J346" s="6"/>
      <c r="K346" s="170" t="s">
        <v>267</v>
      </c>
      <c r="L346" s="170"/>
      <c r="M346" s="170"/>
      <c r="N346" s="170"/>
      <c r="O346" s="170"/>
      <c r="P346" s="170"/>
      <c r="Q346" s="170"/>
      <c r="R346" s="4"/>
      <c r="S346" s="5"/>
      <c r="T346" s="12"/>
      <c r="U346" s="13"/>
      <c r="V346" s="13"/>
      <c r="W346" s="13"/>
      <c r="X346" s="13"/>
      <c r="Y346" s="14"/>
      <c r="Z346" s="138"/>
      <c r="AB346" s="165" t="b">
        <f>OR(AND(J346="○",COUNTIF(R346:R354,"○")=0),AND(J346&lt;&gt;"○",COUNTIF(R346:R354,"○")&lt;&gt;0))</f>
        <v>0</v>
      </c>
    </row>
    <row r="347" spans="1:28" ht="20.100000000000001" customHeight="1" x14ac:dyDescent="0.15">
      <c r="A347" s="166">
        <f>IFERROR(IF($AB346,1001,0),3)</f>
        <v>0</v>
      </c>
      <c r="B347" s="204"/>
      <c r="C347" s="98"/>
      <c r="E347" s="177"/>
      <c r="F347" s="175"/>
      <c r="G347" s="169"/>
      <c r="H347" s="173"/>
      <c r="I347" s="173"/>
      <c r="J347" s="7"/>
      <c r="K347" s="170" t="s">
        <v>268</v>
      </c>
      <c r="L347" s="170"/>
      <c r="M347" s="170"/>
      <c r="N347" s="170"/>
      <c r="O347" s="170"/>
      <c r="P347" s="170"/>
      <c r="Q347" s="170"/>
      <c r="R347" s="4"/>
      <c r="S347" s="5"/>
      <c r="T347" s="21"/>
      <c r="U347" s="22"/>
      <c r="V347" s="22"/>
      <c r="W347" s="22"/>
      <c r="X347" s="22"/>
      <c r="Y347" s="23"/>
      <c r="Z347" s="138"/>
      <c r="AB347" s="165" t="b">
        <f t="shared" si="13"/>
        <v>0</v>
      </c>
    </row>
    <row r="348" spans="1:28" ht="20.100000000000001" customHeight="1" x14ac:dyDescent="0.15">
      <c r="C348" s="98"/>
      <c r="E348" s="177"/>
      <c r="F348" s="175"/>
      <c r="G348" s="169"/>
      <c r="H348" s="173"/>
      <c r="I348" s="173"/>
      <c r="J348" s="7"/>
      <c r="K348" s="170" t="s">
        <v>269</v>
      </c>
      <c r="L348" s="170"/>
      <c r="M348" s="170"/>
      <c r="N348" s="170"/>
      <c r="O348" s="170"/>
      <c r="P348" s="170"/>
      <c r="Q348" s="170"/>
      <c r="R348" s="4"/>
      <c r="S348" s="5"/>
      <c r="T348" s="21"/>
      <c r="U348" s="22"/>
      <c r="V348" s="22"/>
      <c r="W348" s="22"/>
      <c r="X348" s="22"/>
      <c r="Y348" s="23"/>
      <c r="Z348" s="138"/>
      <c r="AB348" s="165" t="b">
        <f t="shared" si="13"/>
        <v>0</v>
      </c>
    </row>
    <row r="349" spans="1:28" ht="20.100000000000001" customHeight="1" x14ac:dyDescent="0.15">
      <c r="C349" s="98"/>
      <c r="E349" s="177"/>
      <c r="F349" s="175"/>
      <c r="G349" s="169"/>
      <c r="H349" s="173"/>
      <c r="I349" s="173"/>
      <c r="J349" s="7"/>
      <c r="K349" s="170" t="s">
        <v>270</v>
      </c>
      <c r="L349" s="170"/>
      <c r="M349" s="170"/>
      <c r="N349" s="170"/>
      <c r="O349" s="170"/>
      <c r="P349" s="170"/>
      <c r="Q349" s="170"/>
      <c r="R349" s="4"/>
      <c r="S349" s="5"/>
      <c r="T349" s="21"/>
      <c r="U349" s="22"/>
      <c r="V349" s="22"/>
      <c r="W349" s="22"/>
      <c r="X349" s="22"/>
      <c r="Y349" s="23"/>
      <c r="Z349" s="138"/>
      <c r="AB349" s="165" t="b">
        <f t="shared" si="13"/>
        <v>0</v>
      </c>
    </row>
    <row r="350" spans="1:28" ht="20.100000000000001" customHeight="1" x14ac:dyDescent="0.15">
      <c r="C350" s="98"/>
      <c r="E350" s="177"/>
      <c r="F350" s="175"/>
      <c r="G350" s="169"/>
      <c r="H350" s="173"/>
      <c r="I350" s="173"/>
      <c r="J350" s="7"/>
      <c r="K350" s="170" t="s">
        <v>271</v>
      </c>
      <c r="L350" s="170"/>
      <c r="M350" s="170"/>
      <c r="N350" s="170"/>
      <c r="O350" s="170"/>
      <c r="P350" s="170"/>
      <c r="Q350" s="170"/>
      <c r="R350" s="4"/>
      <c r="S350" s="5"/>
      <c r="T350" s="21"/>
      <c r="U350" s="22"/>
      <c r="V350" s="22"/>
      <c r="W350" s="22"/>
      <c r="X350" s="22"/>
      <c r="Y350" s="23"/>
      <c r="Z350" s="138"/>
      <c r="AB350" s="165" t="b">
        <f t="shared" si="13"/>
        <v>0</v>
      </c>
    </row>
    <row r="351" spans="1:28" ht="20.100000000000001" customHeight="1" x14ac:dyDescent="0.15">
      <c r="C351" s="98"/>
      <c r="E351" s="177"/>
      <c r="F351" s="175"/>
      <c r="G351" s="169"/>
      <c r="H351" s="173"/>
      <c r="I351" s="173"/>
      <c r="J351" s="7"/>
      <c r="K351" s="170" t="s">
        <v>272</v>
      </c>
      <c r="L351" s="170"/>
      <c r="M351" s="170"/>
      <c r="N351" s="170"/>
      <c r="O351" s="170"/>
      <c r="P351" s="170"/>
      <c r="Q351" s="170"/>
      <c r="R351" s="4"/>
      <c r="S351" s="5"/>
      <c r="T351" s="21"/>
      <c r="U351" s="22"/>
      <c r="V351" s="22"/>
      <c r="W351" s="22"/>
      <c r="X351" s="22"/>
      <c r="Y351" s="23"/>
      <c r="Z351" s="138"/>
      <c r="AB351" s="165" t="b">
        <f t="shared" si="13"/>
        <v>0</v>
      </c>
    </row>
    <row r="352" spans="1:28" ht="20.100000000000001" customHeight="1" x14ac:dyDescent="0.15">
      <c r="C352" s="98"/>
      <c r="E352" s="177"/>
      <c r="F352" s="175"/>
      <c r="G352" s="169"/>
      <c r="H352" s="173"/>
      <c r="I352" s="173"/>
      <c r="J352" s="7"/>
      <c r="K352" s="170" t="s">
        <v>273</v>
      </c>
      <c r="L352" s="170"/>
      <c r="M352" s="170"/>
      <c r="N352" s="170"/>
      <c r="O352" s="170"/>
      <c r="P352" s="170"/>
      <c r="Q352" s="170"/>
      <c r="R352" s="4"/>
      <c r="S352" s="5"/>
      <c r="T352" s="21"/>
      <c r="U352" s="22"/>
      <c r="V352" s="22"/>
      <c r="W352" s="22"/>
      <c r="X352" s="22"/>
      <c r="Y352" s="23"/>
      <c r="Z352" s="138"/>
      <c r="AB352" s="165" t="b">
        <f t="shared" si="13"/>
        <v>0</v>
      </c>
    </row>
    <row r="353" spans="1:28" ht="20.100000000000001" customHeight="1" x14ac:dyDescent="0.15">
      <c r="C353" s="98"/>
      <c r="E353" s="177"/>
      <c r="F353" s="175"/>
      <c r="G353" s="169"/>
      <c r="H353" s="173"/>
      <c r="I353" s="173"/>
      <c r="J353" s="7"/>
      <c r="K353" s="170" t="s">
        <v>274</v>
      </c>
      <c r="L353" s="170"/>
      <c r="M353" s="170"/>
      <c r="N353" s="170"/>
      <c r="O353" s="170"/>
      <c r="P353" s="170"/>
      <c r="Q353" s="170"/>
      <c r="R353" s="4"/>
      <c r="S353" s="5"/>
      <c r="T353" s="21"/>
      <c r="U353" s="22"/>
      <c r="V353" s="22"/>
      <c r="W353" s="22"/>
      <c r="X353" s="22"/>
      <c r="Y353" s="23"/>
      <c r="Z353" s="138"/>
      <c r="AB353" s="165" t="b">
        <f t="shared" si="13"/>
        <v>0</v>
      </c>
    </row>
    <row r="354" spans="1:28" ht="20.100000000000001" customHeight="1" x14ac:dyDescent="0.15">
      <c r="C354" s="98"/>
      <c r="E354" s="177"/>
      <c r="F354" s="175"/>
      <c r="G354" s="169"/>
      <c r="H354" s="173"/>
      <c r="I354" s="173"/>
      <c r="J354" s="8"/>
      <c r="K354" s="170" t="s">
        <v>442</v>
      </c>
      <c r="L354" s="170"/>
      <c r="M354" s="170"/>
      <c r="N354" s="170"/>
      <c r="O354" s="170"/>
      <c r="P354" s="170"/>
      <c r="Q354" s="170"/>
      <c r="R354" s="4"/>
      <c r="S354" s="5"/>
      <c r="T354" s="24"/>
      <c r="U354" s="25"/>
      <c r="V354" s="25"/>
      <c r="W354" s="25"/>
      <c r="X354" s="25"/>
      <c r="Y354" s="26"/>
      <c r="Z354" s="138"/>
      <c r="AB354" s="165" t="b">
        <f t="shared" ref="AB354:AB418" si="14">AB353</f>
        <v>0</v>
      </c>
    </row>
    <row r="355" spans="1:28" ht="20.100000000000001" customHeight="1" x14ac:dyDescent="0.15">
      <c r="A355" s="70">
        <f>IFERROR(IF(AND($R359="○",TRIM($T355)=""),1001,0),3)</f>
        <v>0</v>
      </c>
      <c r="C355" s="98"/>
      <c r="E355" s="177"/>
      <c r="F355" s="175">
        <v>4</v>
      </c>
      <c r="G355" s="169" t="s">
        <v>88</v>
      </c>
      <c r="H355" s="169"/>
      <c r="I355" s="169"/>
      <c r="J355" s="6"/>
      <c r="K355" s="170" t="s">
        <v>275</v>
      </c>
      <c r="L355" s="170"/>
      <c r="M355" s="170"/>
      <c r="N355" s="170"/>
      <c r="O355" s="170"/>
      <c r="P355" s="170"/>
      <c r="Q355" s="170"/>
      <c r="R355" s="4"/>
      <c r="S355" s="5"/>
      <c r="T355" s="12"/>
      <c r="U355" s="13"/>
      <c r="V355" s="13"/>
      <c r="W355" s="13"/>
      <c r="X355" s="13"/>
      <c r="Y355" s="14"/>
      <c r="Z355" s="138"/>
      <c r="AB355" s="165" t="b">
        <f>OR(AND(J355="○",COUNTIF(R355:R359,"○")=0),AND(J355&lt;&gt;"○",COUNTIF(R355:R359,"○")&lt;&gt;0))</f>
        <v>0</v>
      </c>
    </row>
    <row r="356" spans="1:28" ht="20.100000000000001" customHeight="1" x14ac:dyDescent="0.15">
      <c r="A356" s="166">
        <f>IFERROR(IF($AB355,1001,0),3)</f>
        <v>0</v>
      </c>
      <c r="B356" s="204"/>
      <c r="C356" s="98"/>
      <c r="E356" s="177"/>
      <c r="F356" s="175"/>
      <c r="G356" s="169"/>
      <c r="H356" s="169"/>
      <c r="I356" s="169"/>
      <c r="J356" s="7"/>
      <c r="K356" s="170" t="s">
        <v>276</v>
      </c>
      <c r="L356" s="170"/>
      <c r="M356" s="170"/>
      <c r="N356" s="170"/>
      <c r="O356" s="170"/>
      <c r="P356" s="170"/>
      <c r="Q356" s="170"/>
      <c r="R356" s="4"/>
      <c r="S356" s="5"/>
      <c r="T356" s="21"/>
      <c r="U356" s="22"/>
      <c r="V356" s="22"/>
      <c r="W356" s="22"/>
      <c r="X356" s="22"/>
      <c r="Y356" s="23"/>
      <c r="Z356" s="138"/>
      <c r="AB356" s="165" t="b">
        <f t="shared" si="14"/>
        <v>0</v>
      </c>
    </row>
    <row r="357" spans="1:28" ht="20.100000000000001" customHeight="1" x14ac:dyDescent="0.15">
      <c r="C357" s="98"/>
      <c r="E357" s="177"/>
      <c r="F357" s="175"/>
      <c r="G357" s="169"/>
      <c r="H357" s="169"/>
      <c r="I357" s="169"/>
      <c r="J357" s="7"/>
      <c r="K357" s="170" t="s">
        <v>277</v>
      </c>
      <c r="L357" s="170"/>
      <c r="M357" s="170"/>
      <c r="N357" s="170"/>
      <c r="O357" s="170"/>
      <c r="P357" s="170"/>
      <c r="Q357" s="170"/>
      <c r="R357" s="4"/>
      <c r="S357" s="5"/>
      <c r="T357" s="21"/>
      <c r="U357" s="22"/>
      <c r="V357" s="22"/>
      <c r="W357" s="22"/>
      <c r="X357" s="22"/>
      <c r="Y357" s="23"/>
      <c r="Z357" s="138"/>
      <c r="AB357" s="165" t="b">
        <f t="shared" si="14"/>
        <v>0</v>
      </c>
    </row>
    <row r="358" spans="1:28" ht="20.100000000000001" customHeight="1" x14ac:dyDescent="0.15">
      <c r="C358" s="98"/>
      <c r="E358" s="177"/>
      <c r="F358" s="175"/>
      <c r="G358" s="169"/>
      <c r="H358" s="169"/>
      <c r="I358" s="169"/>
      <c r="J358" s="7"/>
      <c r="K358" s="170" t="s">
        <v>278</v>
      </c>
      <c r="L358" s="170"/>
      <c r="M358" s="170"/>
      <c r="N358" s="170"/>
      <c r="O358" s="170"/>
      <c r="P358" s="170"/>
      <c r="Q358" s="170"/>
      <c r="R358" s="4"/>
      <c r="S358" s="5"/>
      <c r="T358" s="21"/>
      <c r="U358" s="22"/>
      <c r="V358" s="22"/>
      <c r="W358" s="22"/>
      <c r="X358" s="22"/>
      <c r="Y358" s="23"/>
      <c r="Z358" s="138"/>
      <c r="AB358" s="165" t="b">
        <f t="shared" si="14"/>
        <v>0</v>
      </c>
    </row>
    <row r="359" spans="1:28" ht="20.100000000000001" customHeight="1" x14ac:dyDescent="0.15">
      <c r="C359" s="98"/>
      <c r="E359" s="177"/>
      <c r="F359" s="175"/>
      <c r="G359" s="169"/>
      <c r="H359" s="169"/>
      <c r="I359" s="169"/>
      <c r="J359" s="8"/>
      <c r="K359" s="170" t="s">
        <v>443</v>
      </c>
      <c r="L359" s="170"/>
      <c r="M359" s="170"/>
      <c r="N359" s="170"/>
      <c r="O359" s="170"/>
      <c r="P359" s="170"/>
      <c r="Q359" s="170"/>
      <c r="R359" s="4"/>
      <c r="S359" s="5"/>
      <c r="T359" s="24"/>
      <c r="U359" s="25"/>
      <c r="V359" s="25"/>
      <c r="W359" s="25"/>
      <c r="X359" s="25"/>
      <c r="Y359" s="26"/>
      <c r="Z359" s="138"/>
      <c r="AB359" s="165" t="b">
        <f t="shared" si="14"/>
        <v>0</v>
      </c>
    </row>
    <row r="360" spans="1:28" ht="30" customHeight="1" x14ac:dyDescent="0.15">
      <c r="A360" s="70">
        <f>IFERROR(IF(OR(AND($J360="○", OR(TRIM($R360)="",TRIM($T360)="")),AND($J360&lt;&gt;"○",$R360="○")),1001,0),3)</f>
        <v>0</v>
      </c>
      <c r="C360" s="98"/>
      <c r="E360" s="177"/>
      <c r="F360" s="176">
        <v>5</v>
      </c>
      <c r="G360" s="169" t="s">
        <v>139</v>
      </c>
      <c r="H360" s="169"/>
      <c r="I360" s="169"/>
      <c r="J360" s="2"/>
      <c r="K360" s="170" t="s">
        <v>459</v>
      </c>
      <c r="L360" s="170"/>
      <c r="M360" s="170"/>
      <c r="N360" s="170"/>
      <c r="O360" s="170"/>
      <c r="P360" s="170"/>
      <c r="Q360" s="170"/>
      <c r="R360" s="4"/>
      <c r="S360" s="5"/>
      <c r="T360" s="9"/>
      <c r="U360" s="10"/>
      <c r="V360" s="10"/>
      <c r="W360" s="10"/>
      <c r="X360" s="10"/>
      <c r="Y360" s="11"/>
      <c r="Z360" s="138"/>
      <c r="AB360" s="165" t="b">
        <f>OR(AND(J360="○",R360&lt;&gt;"○"),AND(J360&lt;&gt;"○",R360="○"))</f>
        <v>0</v>
      </c>
    </row>
    <row r="361" spans="1:28" ht="20.100000000000001" customHeight="1" x14ac:dyDescent="0.15">
      <c r="A361" s="70">
        <f>IFERROR(IF(AND($R367="○",TRIM($T361)=""),1001,0),3)</f>
        <v>0</v>
      </c>
      <c r="C361" s="98"/>
      <c r="E361" s="177" t="s">
        <v>89</v>
      </c>
      <c r="F361" s="175">
        <v>1</v>
      </c>
      <c r="G361" s="169" t="s">
        <v>90</v>
      </c>
      <c r="H361" s="173"/>
      <c r="I361" s="173"/>
      <c r="J361" s="6"/>
      <c r="K361" s="170" t="s">
        <v>279</v>
      </c>
      <c r="L361" s="170"/>
      <c r="M361" s="170"/>
      <c r="N361" s="170"/>
      <c r="O361" s="170"/>
      <c r="P361" s="170"/>
      <c r="Q361" s="170"/>
      <c r="R361" s="4"/>
      <c r="S361" s="5"/>
      <c r="T361" s="12"/>
      <c r="U361" s="13"/>
      <c r="V361" s="13"/>
      <c r="W361" s="13"/>
      <c r="X361" s="13"/>
      <c r="Y361" s="14"/>
      <c r="Z361" s="138"/>
      <c r="AB361" s="165" t="b">
        <f>OR(AND(J361="○",COUNTIF(R361:R367,"○")=0),AND(J361&lt;&gt;"○",COUNTIF(R361:R367,"○")&lt;&gt;0))</f>
        <v>0</v>
      </c>
    </row>
    <row r="362" spans="1:28" ht="20.100000000000001" customHeight="1" x14ac:dyDescent="0.15">
      <c r="A362" s="166">
        <f>IFERROR(IF($AB361,1001,0),3)</f>
        <v>0</v>
      </c>
      <c r="B362" s="204"/>
      <c r="C362" s="98"/>
      <c r="E362" s="177"/>
      <c r="F362" s="175"/>
      <c r="G362" s="169"/>
      <c r="H362" s="173"/>
      <c r="I362" s="173"/>
      <c r="J362" s="7"/>
      <c r="K362" s="170" t="s">
        <v>280</v>
      </c>
      <c r="L362" s="170"/>
      <c r="M362" s="170"/>
      <c r="N362" s="170"/>
      <c r="O362" s="170"/>
      <c r="P362" s="170"/>
      <c r="Q362" s="170"/>
      <c r="R362" s="4"/>
      <c r="S362" s="5"/>
      <c r="T362" s="21"/>
      <c r="U362" s="22"/>
      <c r="V362" s="22"/>
      <c r="W362" s="22"/>
      <c r="X362" s="22"/>
      <c r="Y362" s="23"/>
      <c r="Z362" s="138"/>
      <c r="AB362" s="165" t="b">
        <f t="shared" si="14"/>
        <v>0</v>
      </c>
    </row>
    <row r="363" spans="1:28" ht="20.100000000000001" customHeight="1" x14ac:dyDescent="0.15">
      <c r="C363" s="98"/>
      <c r="E363" s="177"/>
      <c r="F363" s="175"/>
      <c r="G363" s="169"/>
      <c r="H363" s="173"/>
      <c r="I363" s="173"/>
      <c r="J363" s="7"/>
      <c r="K363" s="170" t="s">
        <v>281</v>
      </c>
      <c r="L363" s="170"/>
      <c r="M363" s="170"/>
      <c r="N363" s="170"/>
      <c r="O363" s="170"/>
      <c r="P363" s="170"/>
      <c r="Q363" s="170"/>
      <c r="R363" s="4"/>
      <c r="S363" s="5"/>
      <c r="T363" s="21"/>
      <c r="U363" s="22"/>
      <c r="V363" s="22"/>
      <c r="W363" s="22"/>
      <c r="X363" s="22"/>
      <c r="Y363" s="23"/>
      <c r="Z363" s="138"/>
      <c r="AB363" s="165" t="b">
        <f t="shared" si="14"/>
        <v>0</v>
      </c>
    </row>
    <row r="364" spans="1:28" ht="20.100000000000001" customHeight="1" x14ac:dyDescent="0.15">
      <c r="C364" s="98"/>
      <c r="E364" s="177"/>
      <c r="F364" s="175"/>
      <c r="G364" s="169"/>
      <c r="H364" s="173"/>
      <c r="I364" s="173"/>
      <c r="J364" s="7"/>
      <c r="K364" s="170" t="s">
        <v>282</v>
      </c>
      <c r="L364" s="170"/>
      <c r="M364" s="170"/>
      <c r="N364" s="170"/>
      <c r="O364" s="170"/>
      <c r="P364" s="170"/>
      <c r="Q364" s="170"/>
      <c r="R364" s="4"/>
      <c r="S364" s="5"/>
      <c r="T364" s="21"/>
      <c r="U364" s="22"/>
      <c r="V364" s="22"/>
      <c r="W364" s="22"/>
      <c r="X364" s="22"/>
      <c r="Y364" s="23"/>
      <c r="Z364" s="138"/>
      <c r="AB364" s="165" t="b">
        <f t="shared" si="14"/>
        <v>0</v>
      </c>
    </row>
    <row r="365" spans="1:28" ht="20.100000000000001" customHeight="1" x14ac:dyDescent="0.15">
      <c r="C365" s="98"/>
      <c r="E365" s="177"/>
      <c r="F365" s="175"/>
      <c r="G365" s="169"/>
      <c r="H365" s="173"/>
      <c r="I365" s="173"/>
      <c r="J365" s="7"/>
      <c r="K365" s="170" t="s">
        <v>283</v>
      </c>
      <c r="L365" s="170"/>
      <c r="M365" s="170"/>
      <c r="N365" s="170"/>
      <c r="O365" s="170"/>
      <c r="P365" s="170"/>
      <c r="Q365" s="170"/>
      <c r="R365" s="4"/>
      <c r="S365" s="5"/>
      <c r="T365" s="21"/>
      <c r="U365" s="22"/>
      <c r="V365" s="22"/>
      <c r="W365" s="22"/>
      <c r="X365" s="22"/>
      <c r="Y365" s="23"/>
      <c r="Z365" s="138"/>
      <c r="AB365" s="165" t="b">
        <f t="shared" si="14"/>
        <v>0</v>
      </c>
    </row>
    <row r="366" spans="1:28" ht="20.100000000000001" customHeight="1" x14ac:dyDescent="0.15">
      <c r="C366" s="98"/>
      <c r="E366" s="177"/>
      <c r="F366" s="175"/>
      <c r="G366" s="169"/>
      <c r="H366" s="173"/>
      <c r="I366" s="173"/>
      <c r="J366" s="7"/>
      <c r="K366" s="170" t="s">
        <v>284</v>
      </c>
      <c r="L366" s="170"/>
      <c r="M366" s="170"/>
      <c r="N366" s="170"/>
      <c r="O366" s="170"/>
      <c r="P366" s="170"/>
      <c r="Q366" s="170"/>
      <c r="R366" s="4"/>
      <c r="S366" s="5"/>
      <c r="T366" s="21"/>
      <c r="U366" s="22"/>
      <c r="V366" s="22"/>
      <c r="W366" s="22"/>
      <c r="X366" s="22"/>
      <c r="Y366" s="23"/>
      <c r="Z366" s="138"/>
      <c r="AB366" s="165" t="b">
        <f t="shared" si="14"/>
        <v>0</v>
      </c>
    </row>
    <row r="367" spans="1:28" ht="20.100000000000001" customHeight="1" x14ac:dyDescent="0.15">
      <c r="C367" s="98"/>
      <c r="E367" s="177"/>
      <c r="F367" s="175"/>
      <c r="G367" s="169"/>
      <c r="H367" s="173"/>
      <c r="I367" s="173"/>
      <c r="J367" s="8"/>
      <c r="K367" s="170" t="s">
        <v>438</v>
      </c>
      <c r="L367" s="170"/>
      <c r="M367" s="170"/>
      <c r="N367" s="170"/>
      <c r="O367" s="170"/>
      <c r="P367" s="170"/>
      <c r="Q367" s="170"/>
      <c r="R367" s="4"/>
      <c r="S367" s="5"/>
      <c r="T367" s="24"/>
      <c r="U367" s="25"/>
      <c r="V367" s="25"/>
      <c r="W367" s="25"/>
      <c r="X367" s="25"/>
      <c r="Y367" s="26"/>
      <c r="Z367" s="138"/>
      <c r="AB367" s="165" t="b">
        <f t="shared" si="14"/>
        <v>0</v>
      </c>
    </row>
    <row r="368" spans="1:28" ht="20.100000000000001" customHeight="1" x14ac:dyDescent="0.15">
      <c r="A368" s="70">
        <f>IFERROR(IF(AND($R372="○",TRIM($T368)=""),1001,0),3)</f>
        <v>0</v>
      </c>
      <c r="C368" s="98"/>
      <c r="E368" s="177"/>
      <c r="F368" s="175">
        <v>2</v>
      </c>
      <c r="G368" s="169" t="s">
        <v>91</v>
      </c>
      <c r="H368" s="169"/>
      <c r="I368" s="169"/>
      <c r="J368" s="6"/>
      <c r="K368" s="170" t="s">
        <v>285</v>
      </c>
      <c r="L368" s="170"/>
      <c r="M368" s="170"/>
      <c r="N368" s="170"/>
      <c r="O368" s="170"/>
      <c r="P368" s="170"/>
      <c r="Q368" s="170"/>
      <c r="R368" s="4"/>
      <c r="S368" s="5"/>
      <c r="T368" s="12"/>
      <c r="U368" s="13"/>
      <c r="V368" s="13"/>
      <c r="W368" s="13"/>
      <c r="X368" s="13"/>
      <c r="Y368" s="14"/>
      <c r="Z368" s="138"/>
      <c r="AB368" s="165" t="b">
        <f>OR(AND(J368="○",COUNTIF(R368:R372,"○")=0),AND(J368&lt;&gt;"○",COUNTIF(R368:R372,"○")&lt;&gt;0))</f>
        <v>0</v>
      </c>
    </row>
    <row r="369" spans="1:28" ht="20.100000000000001" customHeight="1" x14ac:dyDescent="0.15">
      <c r="A369" s="166">
        <f>IFERROR(IF($AB368,1001,0),3)</f>
        <v>0</v>
      </c>
      <c r="B369" s="204"/>
      <c r="C369" s="98"/>
      <c r="E369" s="177"/>
      <c r="F369" s="175"/>
      <c r="G369" s="169"/>
      <c r="H369" s="169"/>
      <c r="I369" s="169"/>
      <c r="J369" s="7"/>
      <c r="K369" s="170" t="s">
        <v>286</v>
      </c>
      <c r="L369" s="170"/>
      <c r="M369" s="170"/>
      <c r="N369" s="170"/>
      <c r="O369" s="170"/>
      <c r="P369" s="170"/>
      <c r="Q369" s="170"/>
      <c r="R369" s="4"/>
      <c r="S369" s="5"/>
      <c r="T369" s="21"/>
      <c r="U369" s="22"/>
      <c r="V369" s="22"/>
      <c r="W369" s="22"/>
      <c r="X369" s="22"/>
      <c r="Y369" s="23"/>
      <c r="Z369" s="138"/>
      <c r="AB369" s="165" t="b">
        <f t="shared" si="14"/>
        <v>0</v>
      </c>
    </row>
    <row r="370" spans="1:28" ht="20.100000000000001" customHeight="1" x14ac:dyDescent="0.15">
      <c r="C370" s="98"/>
      <c r="E370" s="177"/>
      <c r="F370" s="175"/>
      <c r="G370" s="169"/>
      <c r="H370" s="169"/>
      <c r="I370" s="169"/>
      <c r="J370" s="7"/>
      <c r="K370" s="170" t="s">
        <v>287</v>
      </c>
      <c r="L370" s="170"/>
      <c r="M370" s="170"/>
      <c r="N370" s="170"/>
      <c r="O370" s="170"/>
      <c r="P370" s="170"/>
      <c r="Q370" s="170"/>
      <c r="R370" s="4"/>
      <c r="S370" s="5"/>
      <c r="T370" s="21"/>
      <c r="U370" s="22"/>
      <c r="V370" s="22"/>
      <c r="W370" s="22"/>
      <c r="X370" s="22"/>
      <c r="Y370" s="23"/>
      <c r="Z370" s="138"/>
      <c r="AB370" s="165" t="b">
        <f t="shared" si="14"/>
        <v>0</v>
      </c>
    </row>
    <row r="371" spans="1:28" ht="20.100000000000001" customHeight="1" x14ac:dyDescent="0.15">
      <c r="C371" s="98"/>
      <c r="E371" s="177"/>
      <c r="F371" s="175"/>
      <c r="G371" s="169"/>
      <c r="H371" s="169"/>
      <c r="I371" s="169"/>
      <c r="J371" s="7"/>
      <c r="K371" s="170" t="s">
        <v>288</v>
      </c>
      <c r="L371" s="170"/>
      <c r="M371" s="170"/>
      <c r="N371" s="170"/>
      <c r="O371" s="170"/>
      <c r="P371" s="170"/>
      <c r="Q371" s="170"/>
      <c r="R371" s="4"/>
      <c r="S371" s="5"/>
      <c r="T371" s="21"/>
      <c r="U371" s="22"/>
      <c r="V371" s="22"/>
      <c r="W371" s="22"/>
      <c r="X371" s="22"/>
      <c r="Y371" s="23"/>
      <c r="Z371" s="138"/>
      <c r="AB371" s="165" t="b">
        <f t="shared" si="14"/>
        <v>0</v>
      </c>
    </row>
    <row r="372" spans="1:28" ht="20.100000000000001" customHeight="1" x14ac:dyDescent="0.15">
      <c r="C372" s="98"/>
      <c r="E372" s="177"/>
      <c r="F372" s="175"/>
      <c r="G372" s="169"/>
      <c r="H372" s="169"/>
      <c r="I372" s="169"/>
      <c r="J372" s="8"/>
      <c r="K372" s="170" t="s">
        <v>443</v>
      </c>
      <c r="L372" s="170"/>
      <c r="M372" s="170"/>
      <c r="N372" s="170"/>
      <c r="O372" s="170"/>
      <c r="P372" s="170"/>
      <c r="Q372" s="170"/>
      <c r="R372" s="4"/>
      <c r="S372" s="5"/>
      <c r="T372" s="24"/>
      <c r="U372" s="25"/>
      <c r="V372" s="25"/>
      <c r="W372" s="25"/>
      <c r="X372" s="25"/>
      <c r="Y372" s="26"/>
      <c r="Z372" s="138"/>
      <c r="AB372" s="165" t="b">
        <f t="shared" si="14"/>
        <v>0</v>
      </c>
    </row>
    <row r="373" spans="1:28" ht="30" customHeight="1" x14ac:dyDescent="0.15">
      <c r="A373" s="70">
        <f>IFERROR(IF(OR(AND($J373="○", OR(TRIM($R373)="",TRIM($T373)="")),AND($J373&lt;&gt;"○",$R373="○")),1001,0),3)</f>
        <v>0</v>
      </c>
      <c r="C373" s="98"/>
      <c r="E373" s="177"/>
      <c r="F373" s="176">
        <v>3</v>
      </c>
      <c r="G373" s="169" t="s">
        <v>139</v>
      </c>
      <c r="H373" s="169"/>
      <c r="I373" s="169"/>
      <c r="J373" s="2"/>
      <c r="K373" s="170" t="s">
        <v>459</v>
      </c>
      <c r="L373" s="170"/>
      <c r="M373" s="170"/>
      <c r="N373" s="170"/>
      <c r="O373" s="170"/>
      <c r="P373" s="170"/>
      <c r="Q373" s="170"/>
      <c r="R373" s="4"/>
      <c r="S373" s="5"/>
      <c r="T373" s="9"/>
      <c r="U373" s="10"/>
      <c r="V373" s="10"/>
      <c r="W373" s="10"/>
      <c r="X373" s="10"/>
      <c r="Y373" s="11"/>
      <c r="Z373" s="138"/>
      <c r="AB373" s="165" t="b">
        <f>OR(AND(J373="○",R373&lt;&gt;"○"),AND(J373&lt;&gt;"○",R373="○"))</f>
        <v>0</v>
      </c>
    </row>
    <row r="374" spans="1:28" ht="20.100000000000001" customHeight="1" x14ac:dyDescent="0.15">
      <c r="A374" s="70">
        <f>IFERROR(IF(AND($R379="○",TRIM($T374)=""),1001,0),3)</f>
        <v>0</v>
      </c>
      <c r="C374" s="98"/>
      <c r="E374" s="177" t="s">
        <v>92</v>
      </c>
      <c r="F374" s="175">
        <v>1</v>
      </c>
      <c r="G374" s="169" t="s">
        <v>289</v>
      </c>
      <c r="H374" s="173"/>
      <c r="I374" s="173"/>
      <c r="J374" s="6"/>
      <c r="K374" s="170" t="s">
        <v>290</v>
      </c>
      <c r="L374" s="170"/>
      <c r="M374" s="170"/>
      <c r="N374" s="170"/>
      <c r="O374" s="170"/>
      <c r="P374" s="170"/>
      <c r="Q374" s="170"/>
      <c r="R374" s="4"/>
      <c r="S374" s="5"/>
      <c r="T374" s="12"/>
      <c r="U374" s="13"/>
      <c r="V374" s="13"/>
      <c r="W374" s="13"/>
      <c r="X374" s="13"/>
      <c r="Y374" s="14"/>
      <c r="Z374" s="138"/>
      <c r="AB374" s="165" t="b">
        <f>OR(AND(J374="○",COUNTIF(R374:R379,"○")=0),AND(J374&lt;&gt;"○",COUNTIF(R374:R379,"○")&lt;&gt;0))</f>
        <v>0</v>
      </c>
    </row>
    <row r="375" spans="1:28" ht="20.100000000000001" customHeight="1" x14ac:dyDescent="0.15">
      <c r="A375" s="166">
        <f>IFERROR(IF($AB374,1001,0),3)</f>
        <v>0</v>
      </c>
      <c r="B375" s="204"/>
      <c r="C375" s="98"/>
      <c r="E375" s="177"/>
      <c r="F375" s="175"/>
      <c r="G375" s="169"/>
      <c r="H375" s="173"/>
      <c r="I375" s="173"/>
      <c r="J375" s="7"/>
      <c r="K375" s="170" t="s">
        <v>291</v>
      </c>
      <c r="L375" s="170"/>
      <c r="M375" s="170"/>
      <c r="N375" s="170"/>
      <c r="O375" s="170"/>
      <c r="P375" s="170"/>
      <c r="Q375" s="170"/>
      <c r="R375" s="4"/>
      <c r="S375" s="5"/>
      <c r="T375" s="21"/>
      <c r="U375" s="22"/>
      <c r="V375" s="22"/>
      <c r="W375" s="22"/>
      <c r="X375" s="22"/>
      <c r="Y375" s="23"/>
      <c r="Z375" s="138"/>
      <c r="AB375" s="165" t="b">
        <f t="shared" si="14"/>
        <v>0</v>
      </c>
    </row>
    <row r="376" spans="1:28" ht="20.100000000000001" customHeight="1" x14ac:dyDescent="0.15">
      <c r="C376" s="98"/>
      <c r="E376" s="177"/>
      <c r="F376" s="175"/>
      <c r="G376" s="169"/>
      <c r="H376" s="173"/>
      <c r="I376" s="173"/>
      <c r="J376" s="7"/>
      <c r="K376" s="170" t="s">
        <v>292</v>
      </c>
      <c r="L376" s="170"/>
      <c r="M376" s="170"/>
      <c r="N376" s="170"/>
      <c r="O376" s="170"/>
      <c r="P376" s="170"/>
      <c r="Q376" s="170"/>
      <c r="R376" s="4"/>
      <c r="S376" s="5"/>
      <c r="T376" s="21"/>
      <c r="U376" s="22"/>
      <c r="V376" s="22"/>
      <c r="W376" s="22"/>
      <c r="X376" s="22"/>
      <c r="Y376" s="23"/>
      <c r="Z376" s="138"/>
      <c r="AB376" s="165" t="b">
        <f t="shared" si="14"/>
        <v>0</v>
      </c>
    </row>
    <row r="377" spans="1:28" ht="20.100000000000001" customHeight="1" x14ac:dyDescent="0.15">
      <c r="C377" s="98"/>
      <c r="E377" s="177"/>
      <c r="F377" s="175"/>
      <c r="G377" s="169"/>
      <c r="H377" s="173"/>
      <c r="I377" s="173"/>
      <c r="J377" s="7"/>
      <c r="K377" s="170" t="s">
        <v>293</v>
      </c>
      <c r="L377" s="170"/>
      <c r="M377" s="170"/>
      <c r="N377" s="170"/>
      <c r="O377" s="170"/>
      <c r="P377" s="170"/>
      <c r="Q377" s="170"/>
      <c r="R377" s="4"/>
      <c r="S377" s="5"/>
      <c r="T377" s="21"/>
      <c r="U377" s="22"/>
      <c r="V377" s="22"/>
      <c r="W377" s="22"/>
      <c r="X377" s="22"/>
      <c r="Y377" s="23"/>
      <c r="Z377" s="138"/>
      <c r="AB377" s="165" t="b">
        <f t="shared" si="14"/>
        <v>0</v>
      </c>
    </row>
    <row r="378" spans="1:28" ht="20.100000000000001" customHeight="1" x14ac:dyDescent="0.15">
      <c r="C378" s="98"/>
      <c r="E378" s="177"/>
      <c r="F378" s="175"/>
      <c r="G378" s="169"/>
      <c r="H378" s="173"/>
      <c r="I378" s="173"/>
      <c r="J378" s="7"/>
      <c r="K378" s="170" t="s">
        <v>294</v>
      </c>
      <c r="L378" s="170"/>
      <c r="M378" s="170"/>
      <c r="N378" s="170"/>
      <c r="O378" s="170"/>
      <c r="P378" s="170"/>
      <c r="Q378" s="170"/>
      <c r="R378" s="4"/>
      <c r="S378" s="5"/>
      <c r="T378" s="21"/>
      <c r="U378" s="22"/>
      <c r="V378" s="22"/>
      <c r="W378" s="22"/>
      <c r="X378" s="22"/>
      <c r="Y378" s="23"/>
      <c r="Z378" s="138"/>
      <c r="AB378" s="165" t="b">
        <f t="shared" si="14"/>
        <v>0</v>
      </c>
    </row>
    <row r="379" spans="1:28" ht="20.100000000000001" customHeight="1" x14ac:dyDescent="0.15">
      <c r="C379" s="98"/>
      <c r="E379" s="177"/>
      <c r="F379" s="175"/>
      <c r="G379" s="169"/>
      <c r="H379" s="173"/>
      <c r="I379" s="173"/>
      <c r="J379" s="8"/>
      <c r="K379" s="170" t="s">
        <v>439</v>
      </c>
      <c r="L379" s="170"/>
      <c r="M379" s="170"/>
      <c r="N379" s="170"/>
      <c r="O379" s="170"/>
      <c r="P379" s="170"/>
      <c r="Q379" s="170"/>
      <c r="R379" s="4"/>
      <c r="S379" s="5"/>
      <c r="T379" s="24"/>
      <c r="U379" s="25"/>
      <c r="V379" s="25"/>
      <c r="W379" s="25"/>
      <c r="X379" s="25"/>
      <c r="Y379" s="26"/>
      <c r="Z379" s="138"/>
      <c r="AB379" s="165" t="b">
        <f t="shared" si="14"/>
        <v>0</v>
      </c>
    </row>
    <row r="380" spans="1:28" ht="20.100000000000001" customHeight="1" x14ac:dyDescent="0.15">
      <c r="A380" s="70">
        <f>IFERROR(IF(AND($R382="○",TRIM($T380)=""),1001,0),3)</f>
        <v>0</v>
      </c>
      <c r="C380" s="98"/>
      <c r="E380" s="177"/>
      <c r="F380" s="175">
        <v>2</v>
      </c>
      <c r="G380" s="169" t="s">
        <v>457</v>
      </c>
      <c r="H380" s="169"/>
      <c r="I380" s="169"/>
      <c r="J380" s="6"/>
      <c r="K380" s="170" t="s">
        <v>295</v>
      </c>
      <c r="L380" s="170"/>
      <c r="M380" s="170"/>
      <c r="N380" s="170"/>
      <c r="O380" s="170"/>
      <c r="P380" s="170"/>
      <c r="Q380" s="170"/>
      <c r="R380" s="4"/>
      <c r="S380" s="5"/>
      <c r="T380" s="12"/>
      <c r="U380" s="13"/>
      <c r="V380" s="13"/>
      <c r="W380" s="13"/>
      <c r="X380" s="13"/>
      <c r="Y380" s="14"/>
      <c r="Z380" s="138"/>
      <c r="AB380" s="165" t="b">
        <f>OR(AND(J380="○",COUNTIF(R380:R382,"○")=0),AND(J380&lt;&gt;"○",COUNTIF(R380:R382,"○")&lt;&gt;0))</f>
        <v>0</v>
      </c>
    </row>
    <row r="381" spans="1:28" ht="20.100000000000001" customHeight="1" x14ac:dyDescent="0.15">
      <c r="A381" s="166">
        <f>IFERROR(IF($AB380,1001,0),3)</f>
        <v>0</v>
      </c>
      <c r="B381" s="204"/>
      <c r="C381" s="98"/>
      <c r="E381" s="177"/>
      <c r="F381" s="175"/>
      <c r="G381" s="169"/>
      <c r="H381" s="169"/>
      <c r="I381" s="169"/>
      <c r="J381" s="7"/>
      <c r="K381" s="170" t="s">
        <v>296</v>
      </c>
      <c r="L381" s="170"/>
      <c r="M381" s="170"/>
      <c r="N381" s="170"/>
      <c r="O381" s="170"/>
      <c r="P381" s="170"/>
      <c r="Q381" s="170"/>
      <c r="R381" s="4"/>
      <c r="S381" s="5"/>
      <c r="T381" s="21"/>
      <c r="U381" s="22"/>
      <c r="V381" s="22"/>
      <c r="W381" s="22"/>
      <c r="X381" s="22"/>
      <c r="Y381" s="23"/>
      <c r="Z381" s="138"/>
      <c r="AB381" s="165" t="b">
        <f t="shared" si="14"/>
        <v>0</v>
      </c>
    </row>
    <row r="382" spans="1:28" ht="20.100000000000001" customHeight="1" x14ac:dyDescent="0.15">
      <c r="C382" s="98"/>
      <c r="E382" s="177"/>
      <c r="F382" s="175"/>
      <c r="G382" s="169"/>
      <c r="H382" s="169"/>
      <c r="I382" s="169"/>
      <c r="J382" s="8"/>
      <c r="K382" s="170" t="s">
        <v>440</v>
      </c>
      <c r="L382" s="170"/>
      <c r="M382" s="170"/>
      <c r="N382" s="170"/>
      <c r="O382" s="170"/>
      <c r="P382" s="170"/>
      <c r="Q382" s="170"/>
      <c r="R382" s="4"/>
      <c r="S382" s="5"/>
      <c r="T382" s="24"/>
      <c r="U382" s="25"/>
      <c r="V382" s="25"/>
      <c r="W382" s="25"/>
      <c r="X382" s="25"/>
      <c r="Y382" s="26"/>
      <c r="Z382" s="138"/>
      <c r="AB382" s="165" t="b">
        <f t="shared" si="14"/>
        <v>0</v>
      </c>
    </row>
    <row r="383" spans="1:28" ht="30" customHeight="1" x14ac:dyDescent="0.15">
      <c r="A383" s="70">
        <f>IFERROR(IF(OR(AND($J383="○", OR(TRIM($R383)="",TRIM($T383)="")),AND($J383&lt;&gt;"○",$R383="○")),1001,0),3)</f>
        <v>0</v>
      </c>
      <c r="C383" s="98"/>
      <c r="E383" s="177"/>
      <c r="F383" s="176">
        <v>3</v>
      </c>
      <c r="G383" s="169" t="s">
        <v>139</v>
      </c>
      <c r="H383" s="169"/>
      <c r="I383" s="169"/>
      <c r="J383" s="2"/>
      <c r="K383" s="170" t="s">
        <v>459</v>
      </c>
      <c r="L383" s="170"/>
      <c r="M383" s="170"/>
      <c r="N383" s="170"/>
      <c r="O383" s="170"/>
      <c r="P383" s="170"/>
      <c r="Q383" s="170"/>
      <c r="R383" s="4"/>
      <c r="S383" s="5"/>
      <c r="T383" s="9"/>
      <c r="U383" s="10"/>
      <c r="V383" s="10"/>
      <c r="W383" s="10"/>
      <c r="X383" s="10"/>
      <c r="Y383" s="11"/>
      <c r="Z383" s="138"/>
      <c r="AB383" s="165" t="b">
        <f>OR(AND(J383="○",R383&lt;&gt;"○"),AND(J383&lt;&gt;"○",R383="○"))</f>
        <v>0</v>
      </c>
    </row>
    <row r="384" spans="1:28" ht="20.100000000000001" customHeight="1" x14ac:dyDescent="0.15">
      <c r="A384" s="70">
        <f>IFERROR(IF(AND($R388="○",TRIM($T384)=""),1001,0),3)</f>
        <v>0</v>
      </c>
      <c r="C384" s="98"/>
      <c r="E384" s="177" t="s">
        <v>93</v>
      </c>
      <c r="F384" s="175">
        <v>1</v>
      </c>
      <c r="G384" s="169" t="s">
        <v>297</v>
      </c>
      <c r="H384" s="173"/>
      <c r="I384" s="173"/>
      <c r="J384" s="6"/>
      <c r="K384" s="170" t="s">
        <v>298</v>
      </c>
      <c r="L384" s="170"/>
      <c r="M384" s="170"/>
      <c r="N384" s="170"/>
      <c r="O384" s="170"/>
      <c r="P384" s="170"/>
      <c r="Q384" s="170"/>
      <c r="R384" s="4"/>
      <c r="S384" s="5"/>
      <c r="T384" s="12"/>
      <c r="U384" s="13"/>
      <c r="V384" s="13"/>
      <c r="W384" s="13"/>
      <c r="X384" s="13"/>
      <c r="Y384" s="14"/>
      <c r="Z384" s="138"/>
      <c r="AB384" s="165" t="b">
        <f>OR(AND(J384="○",COUNTIF(R384:R388,"○")=0),AND(J384&lt;&gt;"○",COUNTIF(R384:R388,"○")&lt;&gt;0))</f>
        <v>0</v>
      </c>
    </row>
    <row r="385" spans="1:28" ht="20.100000000000001" customHeight="1" x14ac:dyDescent="0.15">
      <c r="A385" s="166">
        <f>IFERROR(IF($AB384,1001,0),3)</f>
        <v>0</v>
      </c>
      <c r="B385" s="204"/>
      <c r="C385" s="98"/>
      <c r="E385" s="177"/>
      <c r="F385" s="175"/>
      <c r="G385" s="169"/>
      <c r="H385" s="173"/>
      <c r="I385" s="173"/>
      <c r="J385" s="7"/>
      <c r="K385" s="170" t="s">
        <v>299</v>
      </c>
      <c r="L385" s="170"/>
      <c r="M385" s="170"/>
      <c r="N385" s="170"/>
      <c r="O385" s="170"/>
      <c r="P385" s="170"/>
      <c r="Q385" s="170"/>
      <c r="R385" s="4"/>
      <c r="S385" s="5"/>
      <c r="T385" s="21"/>
      <c r="U385" s="22"/>
      <c r="V385" s="22"/>
      <c r="W385" s="22"/>
      <c r="X385" s="22"/>
      <c r="Y385" s="23"/>
      <c r="Z385" s="138"/>
      <c r="AB385" s="165" t="b">
        <f t="shared" si="14"/>
        <v>0</v>
      </c>
    </row>
    <row r="386" spans="1:28" ht="20.100000000000001" customHeight="1" x14ac:dyDescent="0.15">
      <c r="C386" s="98"/>
      <c r="E386" s="177"/>
      <c r="F386" s="175"/>
      <c r="G386" s="169"/>
      <c r="H386" s="173"/>
      <c r="I386" s="173"/>
      <c r="J386" s="7"/>
      <c r="K386" s="170" t="s">
        <v>300</v>
      </c>
      <c r="L386" s="170"/>
      <c r="M386" s="170"/>
      <c r="N386" s="170"/>
      <c r="O386" s="170"/>
      <c r="P386" s="170"/>
      <c r="Q386" s="170"/>
      <c r="R386" s="4"/>
      <c r="S386" s="5"/>
      <c r="T386" s="21"/>
      <c r="U386" s="22"/>
      <c r="V386" s="22"/>
      <c r="W386" s="22"/>
      <c r="X386" s="22"/>
      <c r="Y386" s="23"/>
      <c r="Z386" s="138"/>
      <c r="AB386" s="165" t="b">
        <f t="shared" si="14"/>
        <v>0</v>
      </c>
    </row>
    <row r="387" spans="1:28" ht="20.100000000000001" customHeight="1" x14ac:dyDescent="0.15">
      <c r="C387" s="98"/>
      <c r="E387" s="177"/>
      <c r="F387" s="175"/>
      <c r="G387" s="169"/>
      <c r="H387" s="173"/>
      <c r="I387" s="173"/>
      <c r="J387" s="7"/>
      <c r="K387" s="170" t="s">
        <v>301</v>
      </c>
      <c r="L387" s="170"/>
      <c r="M387" s="170"/>
      <c r="N387" s="170"/>
      <c r="O387" s="170"/>
      <c r="P387" s="170"/>
      <c r="Q387" s="170"/>
      <c r="R387" s="4"/>
      <c r="S387" s="5"/>
      <c r="T387" s="21"/>
      <c r="U387" s="22"/>
      <c r="V387" s="22"/>
      <c r="W387" s="22"/>
      <c r="X387" s="22"/>
      <c r="Y387" s="23"/>
      <c r="Z387" s="138"/>
      <c r="AB387" s="165" t="b">
        <f t="shared" si="14"/>
        <v>0</v>
      </c>
    </row>
    <row r="388" spans="1:28" ht="20.100000000000001" customHeight="1" x14ac:dyDescent="0.15">
      <c r="C388" s="98"/>
      <c r="E388" s="177"/>
      <c r="F388" s="175"/>
      <c r="G388" s="169"/>
      <c r="H388" s="173"/>
      <c r="I388" s="173"/>
      <c r="J388" s="8"/>
      <c r="K388" s="170" t="s">
        <v>443</v>
      </c>
      <c r="L388" s="170"/>
      <c r="M388" s="170"/>
      <c r="N388" s="170"/>
      <c r="O388" s="170"/>
      <c r="P388" s="170"/>
      <c r="Q388" s="170"/>
      <c r="R388" s="4"/>
      <c r="S388" s="5"/>
      <c r="T388" s="24"/>
      <c r="U388" s="25"/>
      <c r="V388" s="25"/>
      <c r="W388" s="25"/>
      <c r="X388" s="25"/>
      <c r="Y388" s="26"/>
      <c r="Z388" s="138"/>
      <c r="AB388" s="165" t="b">
        <f t="shared" si="14"/>
        <v>0</v>
      </c>
    </row>
    <row r="389" spans="1:28" ht="20.100000000000001" customHeight="1" x14ac:dyDescent="0.15">
      <c r="A389" s="70">
        <f>IFERROR(IF(AND($R393="○",TRIM($T389)=""),1001,0),3)</f>
        <v>0</v>
      </c>
      <c r="C389" s="98"/>
      <c r="E389" s="177"/>
      <c r="F389" s="178">
        <v>2</v>
      </c>
      <c r="G389" s="179" t="s">
        <v>94</v>
      </c>
      <c r="H389" s="180"/>
      <c r="I389" s="181"/>
      <c r="J389" s="6"/>
      <c r="K389" s="170" t="s">
        <v>302</v>
      </c>
      <c r="L389" s="170"/>
      <c r="M389" s="170"/>
      <c r="N389" s="170"/>
      <c r="O389" s="170"/>
      <c r="P389" s="170"/>
      <c r="Q389" s="170"/>
      <c r="R389" s="4"/>
      <c r="S389" s="5"/>
      <c r="T389" s="12"/>
      <c r="U389" s="13"/>
      <c r="V389" s="13"/>
      <c r="W389" s="13"/>
      <c r="X389" s="13"/>
      <c r="Y389" s="14"/>
      <c r="Z389" s="138"/>
      <c r="AB389" s="165" t="b">
        <f>OR(AND(J389="○",COUNTIF(R389:R393,"○")=0),AND(J389&lt;&gt;"○",COUNTIF(R389:R393,"○")&lt;&gt;0))</f>
        <v>0</v>
      </c>
    </row>
    <row r="390" spans="1:28" ht="20.100000000000001" customHeight="1" x14ac:dyDescent="0.15">
      <c r="A390" s="166">
        <f>IFERROR(IF($AB389,1001,0),3)</f>
        <v>0</v>
      </c>
      <c r="B390" s="204"/>
      <c r="C390" s="98"/>
      <c r="E390" s="177"/>
      <c r="F390" s="182"/>
      <c r="G390" s="183"/>
      <c r="H390" s="184"/>
      <c r="I390" s="185"/>
      <c r="J390" s="7"/>
      <c r="K390" s="170" t="s">
        <v>303</v>
      </c>
      <c r="L390" s="170"/>
      <c r="M390" s="170"/>
      <c r="N390" s="170"/>
      <c r="O390" s="170"/>
      <c r="P390" s="170"/>
      <c r="Q390" s="170"/>
      <c r="R390" s="4"/>
      <c r="S390" s="5"/>
      <c r="T390" s="15"/>
      <c r="U390" s="16"/>
      <c r="V390" s="16"/>
      <c r="W390" s="16"/>
      <c r="X390" s="16"/>
      <c r="Y390" s="17"/>
      <c r="Z390" s="138"/>
      <c r="AB390" s="165" t="b">
        <f t="shared" si="14"/>
        <v>0</v>
      </c>
    </row>
    <row r="391" spans="1:28" ht="20.100000000000001" customHeight="1" x14ac:dyDescent="0.15">
      <c r="C391" s="98"/>
      <c r="E391" s="177"/>
      <c r="F391" s="182"/>
      <c r="G391" s="183"/>
      <c r="H391" s="184"/>
      <c r="I391" s="185"/>
      <c r="J391" s="7"/>
      <c r="K391" s="170" t="s">
        <v>304</v>
      </c>
      <c r="L391" s="170"/>
      <c r="M391" s="170"/>
      <c r="N391" s="170"/>
      <c r="O391" s="170"/>
      <c r="P391" s="170"/>
      <c r="Q391" s="170"/>
      <c r="R391" s="4"/>
      <c r="S391" s="5"/>
      <c r="T391" s="15"/>
      <c r="U391" s="16"/>
      <c r="V391" s="16"/>
      <c r="W391" s="16"/>
      <c r="X391" s="16"/>
      <c r="Y391" s="17"/>
      <c r="Z391" s="138"/>
      <c r="AB391" s="165" t="b">
        <f t="shared" si="14"/>
        <v>0</v>
      </c>
    </row>
    <row r="392" spans="1:28" ht="20.100000000000001" customHeight="1" x14ac:dyDescent="0.15">
      <c r="C392" s="98"/>
      <c r="E392" s="177"/>
      <c r="F392" s="182"/>
      <c r="G392" s="183"/>
      <c r="H392" s="184"/>
      <c r="I392" s="185"/>
      <c r="J392" s="7"/>
      <c r="K392" s="170" t="s">
        <v>305</v>
      </c>
      <c r="L392" s="170"/>
      <c r="M392" s="170"/>
      <c r="N392" s="170"/>
      <c r="O392" s="170"/>
      <c r="P392" s="170"/>
      <c r="Q392" s="170"/>
      <c r="R392" s="4"/>
      <c r="S392" s="5"/>
      <c r="T392" s="15"/>
      <c r="U392" s="16"/>
      <c r="V392" s="16"/>
      <c r="W392" s="16"/>
      <c r="X392" s="16"/>
      <c r="Y392" s="17"/>
      <c r="Z392" s="138"/>
      <c r="AB392" s="165" t="b">
        <f t="shared" si="14"/>
        <v>0</v>
      </c>
    </row>
    <row r="393" spans="1:28" ht="20.100000000000001" customHeight="1" x14ac:dyDescent="0.15">
      <c r="C393" s="98"/>
      <c r="E393" s="177"/>
      <c r="F393" s="186"/>
      <c r="G393" s="187"/>
      <c r="H393" s="188"/>
      <c r="I393" s="189"/>
      <c r="J393" s="8"/>
      <c r="K393" s="170" t="s">
        <v>443</v>
      </c>
      <c r="L393" s="170"/>
      <c r="M393" s="170"/>
      <c r="N393" s="170"/>
      <c r="O393" s="170"/>
      <c r="P393" s="170"/>
      <c r="Q393" s="170"/>
      <c r="R393" s="4"/>
      <c r="S393" s="5"/>
      <c r="T393" s="18"/>
      <c r="U393" s="19"/>
      <c r="V393" s="19"/>
      <c r="W393" s="19"/>
      <c r="X393" s="19"/>
      <c r="Y393" s="20"/>
      <c r="Z393" s="138"/>
      <c r="AB393" s="165" t="b">
        <f t="shared" si="14"/>
        <v>0</v>
      </c>
    </row>
    <row r="394" spans="1:28" ht="30" customHeight="1" x14ac:dyDescent="0.15">
      <c r="A394" s="70">
        <f>IFERROR(IF(OR(AND($J394="○", OR(TRIM($R394)="",TRIM($T394)="")),AND($J394&lt;&gt;"○",$R394="○")),1001,0),3)</f>
        <v>0</v>
      </c>
      <c r="C394" s="98"/>
      <c r="E394" s="177"/>
      <c r="F394" s="176">
        <v>3</v>
      </c>
      <c r="G394" s="169" t="s">
        <v>436</v>
      </c>
      <c r="H394" s="169"/>
      <c r="I394" s="169"/>
      <c r="J394" s="2"/>
      <c r="K394" s="170" t="s">
        <v>461</v>
      </c>
      <c r="L394" s="170"/>
      <c r="M394" s="170"/>
      <c r="N394" s="170"/>
      <c r="O394" s="170"/>
      <c r="P394" s="170"/>
      <c r="Q394" s="170"/>
      <c r="R394" s="4"/>
      <c r="S394" s="5"/>
      <c r="T394" s="9"/>
      <c r="U394" s="10"/>
      <c r="V394" s="10"/>
      <c r="W394" s="10"/>
      <c r="X394" s="10"/>
      <c r="Y394" s="11"/>
      <c r="Z394" s="138"/>
      <c r="AB394" s="165" t="b">
        <f>OR(AND(J394="○",R394&lt;&gt;"○"),AND(J394&lt;&gt;"○",R394="○"))</f>
        <v>0</v>
      </c>
    </row>
    <row r="395" spans="1:28" ht="30" customHeight="1" x14ac:dyDescent="0.15">
      <c r="A395" s="70">
        <f>IFERROR(IF(OR(AND($J395="○", OR(TRIM($R395)="",TRIM($T395)="")),AND($J395&lt;&gt;"○",$R395="○")),1001,0),3)</f>
        <v>0</v>
      </c>
      <c r="C395" s="98"/>
      <c r="E395" s="177"/>
      <c r="F395" s="176">
        <v>4</v>
      </c>
      <c r="G395" s="169" t="s">
        <v>139</v>
      </c>
      <c r="H395" s="169"/>
      <c r="I395" s="169"/>
      <c r="J395" s="2"/>
      <c r="K395" s="170" t="s">
        <v>459</v>
      </c>
      <c r="L395" s="170"/>
      <c r="M395" s="170"/>
      <c r="N395" s="170"/>
      <c r="O395" s="170"/>
      <c r="P395" s="170"/>
      <c r="Q395" s="170"/>
      <c r="R395" s="4"/>
      <c r="S395" s="5"/>
      <c r="T395" s="9"/>
      <c r="U395" s="10"/>
      <c r="V395" s="10"/>
      <c r="W395" s="10"/>
      <c r="X395" s="10"/>
      <c r="Y395" s="11"/>
      <c r="Z395" s="138"/>
      <c r="AB395" s="165" t="b">
        <f>OR(AND(J395="○",R395&lt;&gt;"○"),AND(J395&lt;&gt;"○",R395="○"))</f>
        <v>0</v>
      </c>
    </row>
    <row r="396" spans="1:28" ht="20.100000000000001" customHeight="1" x14ac:dyDescent="0.15">
      <c r="A396" s="70">
        <f>IFERROR(IF(AND($R402="○",TRIM($T396)=""),1001,0),3)</f>
        <v>0</v>
      </c>
      <c r="C396" s="98"/>
      <c r="E396" s="177" t="s">
        <v>95</v>
      </c>
      <c r="F396" s="175">
        <v>1</v>
      </c>
      <c r="G396" s="169" t="s">
        <v>96</v>
      </c>
      <c r="H396" s="173"/>
      <c r="I396" s="173"/>
      <c r="J396" s="6"/>
      <c r="K396" s="170" t="s">
        <v>306</v>
      </c>
      <c r="L396" s="170"/>
      <c r="M396" s="170"/>
      <c r="N396" s="170"/>
      <c r="O396" s="170"/>
      <c r="P396" s="170"/>
      <c r="Q396" s="170"/>
      <c r="R396" s="4"/>
      <c r="S396" s="5"/>
      <c r="T396" s="12"/>
      <c r="U396" s="13"/>
      <c r="V396" s="13"/>
      <c r="W396" s="13"/>
      <c r="X396" s="13"/>
      <c r="Y396" s="14"/>
      <c r="Z396" s="138"/>
      <c r="AB396" s="165" t="b">
        <f>OR(AND(J396="○",COUNTIF(R396:R402,"○")=0),AND(J396&lt;&gt;"○",COUNTIF(R396:R402,"○")&lt;&gt;0))</f>
        <v>0</v>
      </c>
    </row>
    <row r="397" spans="1:28" ht="20.100000000000001" customHeight="1" x14ac:dyDescent="0.15">
      <c r="A397" s="166">
        <f>IFERROR(IF($AB396,1001,0),3)</f>
        <v>0</v>
      </c>
      <c r="B397" s="204"/>
      <c r="C397" s="98"/>
      <c r="E397" s="177"/>
      <c r="F397" s="175"/>
      <c r="G397" s="169"/>
      <c r="H397" s="173"/>
      <c r="I397" s="173"/>
      <c r="J397" s="7"/>
      <c r="K397" s="170" t="s">
        <v>307</v>
      </c>
      <c r="L397" s="170"/>
      <c r="M397" s="170"/>
      <c r="N397" s="170"/>
      <c r="O397" s="170"/>
      <c r="P397" s="170"/>
      <c r="Q397" s="170"/>
      <c r="R397" s="4"/>
      <c r="S397" s="5"/>
      <c r="T397" s="21"/>
      <c r="U397" s="22"/>
      <c r="V397" s="22"/>
      <c r="W397" s="22"/>
      <c r="X397" s="22"/>
      <c r="Y397" s="23"/>
      <c r="Z397" s="138"/>
      <c r="AB397" s="165" t="b">
        <f t="shared" si="14"/>
        <v>0</v>
      </c>
    </row>
    <row r="398" spans="1:28" ht="20.100000000000001" customHeight="1" x14ac:dyDescent="0.15">
      <c r="C398" s="98"/>
      <c r="E398" s="177"/>
      <c r="F398" s="175"/>
      <c r="G398" s="169"/>
      <c r="H398" s="173"/>
      <c r="I398" s="173"/>
      <c r="J398" s="7"/>
      <c r="K398" s="170" t="s">
        <v>308</v>
      </c>
      <c r="L398" s="170"/>
      <c r="M398" s="170"/>
      <c r="N398" s="170"/>
      <c r="O398" s="170"/>
      <c r="P398" s="170"/>
      <c r="Q398" s="170"/>
      <c r="R398" s="4"/>
      <c r="S398" s="5"/>
      <c r="T398" s="21"/>
      <c r="U398" s="22"/>
      <c r="V398" s="22"/>
      <c r="W398" s="22"/>
      <c r="X398" s="22"/>
      <c r="Y398" s="23"/>
      <c r="Z398" s="138"/>
      <c r="AB398" s="165" t="b">
        <f t="shared" si="14"/>
        <v>0</v>
      </c>
    </row>
    <row r="399" spans="1:28" ht="20.100000000000001" customHeight="1" x14ac:dyDescent="0.15">
      <c r="C399" s="98"/>
      <c r="E399" s="177"/>
      <c r="F399" s="175"/>
      <c r="G399" s="169"/>
      <c r="H399" s="173"/>
      <c r="I399" s="173"/>
      <c r="J399" s="7"/>
      <c r="K399" s="170" t="s">
        <v>309</v>
      </c>
      <c r="L399" s="170"/>
      <c r="M399" s="170"/>
      <c r="N399" s="170"/>
      <c r="O399" s="170"/>
      <c r="P399" s="170"/>
      <c r="Q399" s="170"/>
      <c r="R399" s="4"/>
      <c r="S399" s="5"/>
      <c r="T399" s="21"/>
      <c r="U399" s="22"/>
      <c r="V399" s="22"/>
      <c r="W399" s="22"/>
      <c r="X399" s="22"/>
      <c r="Y399" s="23"/>
      <c r="Z399" s="138"/>
      <c r="AB399" s="165" t="b">
        <f t="shared" si="14"/>
        <v>0</v>
      </c>
    </row>
    <row r="400" spans="1:28" ht="20.100000000000001" customHeight="1" x14ac:dyDescent="0.15">
      <c r="C400" s="98"/>
      <c r="E400" s="177"/>
      <c r="F400" s="175"/>
      <c r="G400" s="169"/>
      <c r="H400" s="173"/>
      <c r="I400" s="173"/>
      <c r="J400" s="7"/>
      <c r="K400" s="170" t="s">
        <v>310</v>
      </c>
      <c r="L400" s="170"/>
      <c r="M400" s="170"/>
      <c r="N400" s="170"/>
      <c r="O400" s="170"/>
      <c r="P400" s="170"/>
      <c r="Q400" s="170"/>
      <c r="R400" s="4"/>
      <c r="S400" s="5"/>
      <c r="T400" s="21"/>
      <c r="U400" s="22"/>
      <c r="V400" s="22"/>
      <c r="W400" s="22"/>
      <c r="X400" s="22"/>
      <c r="Y400" s="23"/>
      <c r="Z400" s="138"/>
      <c r="AB400" s="165" t="b">
        <f t="shared" si="14"/>
        <v>0</v>
      </c>
    </row>
    <row r="401" spans="1:28" ht="20.100000000000001" customHeight="1" x14ac:dyDescent="0.15">
      <c r="C401" s="98"/>
      <c r="E401" s="177"/>
      <c r="F401" s="175"/>
      <c r="G401" s="169"/>
      <c r="H401" s="173"/>
      <c r="I401" s="173"/>
      <c r="J401" s="7"/>
      <c r="K401" s="170" t="s">
        <v>311</v>
      </c>
      <c r="L401" s="170"/>
      <c r="M401" s="170"/>
      <c r="N401" s="170"/>
      <c r="O401" s="170"/>
      <c r="P401" s="170"/>
      <c r="Q401" s="170"/>
      <c r="R401" s="4"/>
      <c r="S401" s="5"/>
      <c r="T401" s="21"/>
      <c r="U401" s="22"/>
      <c r="V401" s="22"/>
      <c r="W401" s="22"/>
      <c r="X401" s="22"/>
      <c r="Y401" s="23"/>
      <c r="Z401" s="138"/>
      <c r="AB401" s="165" t="b">
        <f t="shared" si="14"/>
        <v>0</v>
      </c>
    </row>
    <row r="402" spans="1:28" ht="20.100000000000001" customHeight="1" x14ac:dyDescent="0.15">
      <c r="C402" s="98"/>
      <c r="E402" s="177"/>
      <c r="F402" s="175"/>
      <c r="G402" s="169"/>
      <c r="H402" s="173"/>
      <c r="I402" s="173"/>
      <c r="J402" s="8"/>
      <c r="K402" s="170" t="s">
        <v>438</v>
      </c>
      <c r="L402" s="170"/>
      <c r="M402" s="170"/>
      <c r="N402" s="170"/>
      <c r="O402" s="170"/>
      <c r="P402" s="170"/>
      <c r="Q402" s="170"/>
      <c r="R402" s="4"/>
      <c r="S402" s="5"/>
      <c r="T402" s="24"/>
      <c r="U402" s="25"/>
      <c r="V402" s="25"/>
      <c r="W402" s="25"/>
      <c r="X402" s="25"/>
      <c r="Y402" s="26"/>
      <c r="Z402" s="138"/>
      <c r="AB402" s="165" t="b">
        <f t="shared" si="14"/>
        <v>0</v>
      </c>
    </row>
    <row r="403" spans="1:28" ht="20.100000000000001" customHeight="1" x14ac:dyDescent="0.15">
      <c r="A403" s="70">
        <f>IFERROR(IF(AND($R406="○",TRIM($T403)=""),1001,0),3)</f>
        <v>0</v>
      </c>
      <c r="C403" s="98"/>
      <c r="E403" s="177"/>
      <c r="F403" s="175">
        <v>2</v>
      </c>
      <c r="G403" s="169" t="s">
        <v>97</v>
      </c>
      <c r="H403" s="173"/>
      <c r="I403" s="173"/>
      <c r="J403" s="6"/>
      <c r="K403" s="170" t="s">
        <v>312</v>
      </c>
      <c r="L403" s="170"/>
      <c r="M403" s="170"/>
      <c r="N403" s="170"/>
      <c r="O403" s="170"/>
      <c r="P403" s="170"/>
      <c r="Q403" s="170"/>
      <c r="R403" s="4"/>
      <c r="S403" s="5"/>
      <c r="T403" s="12"/>
      <c r="U403" s="13"/>
      <c r="V403" s="13"/>
      <c r="W403" s="13"/>
      <c r="X403" s="13"/>
      <c r="Y403" s="14"/>
      <c r="Z403" s="138"/>
      <c r="AB403" s="165" t="b">
        <f>OR(AND(J403="○",COUNTIF(R403:R406,"○")=0),AND(J403&lt;&gt;"○",COUNTIF(R403:R406,"○")&lt;&gt;0))</f>
        <v>0</v>
      </c>
    </row>
    <row r="404" spans="1:28" ht="20.100000000000001" customHeight="1" x14ac:dyDescent="0.15">
      <c r="A404" s="166">
        <f>IFERROR(IF($AB403,1001,0),3)</f>
        <v>0</v>
      </c>
      <c r="B404" s="204"/>
      <c r="C404" s="98"/>
      <c r="E404" s="177"/>
      <c r="F404" s="175"/>
      <c r="G404" s="169"/>
      <c r="H404" s="173"/>
      <c r="I404" s="173"/>
      <c r="J404" s="7"/>
      <c r="K404" s="170" t="s">
        <v>313</v>
      </c>
      <c r="L404" s="170"/>
      <c r="M404" s="170"/>
      <c r="N404" s="170"/>
      <c r="O404" s="170"/>
      <c r="P404" s="170"/>
      <c r="Q404" s="170"/>
      <c r="R404" s="4"/>
      <c r="S404" s="5"/>
      <c r="T404" s="21"/>
      <c r="U404" s="22"/>
      <c r="V404" s="22"/>
      <c r="W404" s="22"/>
      <c r="X404" s="22"/>
      <c r="Y404" s="23"/>
      <c r="Z404" s="138"/>
      <c r="AB404" s="165" t="b">
        <f t="shared" si="14"/>
        <v>0</v>
      </c>
    </row>
    <row r="405" spans="1:28" ht="20.100000000000001" customHeight="1" x14ac:dyDescent="0.15">
      <c r="C405" s="98"/>
      <c r="E405" s="177"/>
      <c r="F405" s="175"/>
      <c r="G405" s="169"/>
      <c r="H405" s="173"/>
      <c r="I405" s="173"/>
      <c r="J405" s="7"/>
      <c r="K405" s="170" t="s">
        <v>314</v>
      </c>
      <c r="L405" s="170"/>
      <c r="M405" s="170"/>
      <c r="N405" s="170"/>
      <c r="O405" s="170"/>
      <c r="P405" s="170"/>
      <c r="Q405" s="170"/>
      <c r="R405" s="4"/>
      <c r="S405" s="5"/>
      <c r="T405" s="21"/>
      <c r="U405" s="22"/>
      <c r="V405" s="22"/>
      <c r="W405" s="22"/>
      <c r="X405" s="22"/>
      <c r="Y405" s="23"/>
      <c r="Z405" s="138"/>
      <c r="AB405" s="165" t="b">
        <f t="shared" si="14"/>
        <v>0</v>
      </c>
    </row>
    <row r="406" spans="1:28" ht="20.100000000000001" customHeight="1" x14ac:dyDescent="0.15">
      <c r="C406" s="98"/>
      <c r="E406" s="177"/>
      <c r="F406" s="175"/>
      <c r="G406" s="169"/>
      <c r="H406" s="173"/>
      <c r="I406" s="173"/>
      <c r="J406" s="8"/>
      <c r="K406" s="170" t="s">
        <v>445</v>
      </c>
      <c r="L406" s="170"/>
      <c r="M406" s="170"/>
      <c r="N406" s="170"/>
      <c r="O406" s="170"/>
      <c r="P406" s="170"/>
      <c r="Q406" s="170"/>
      <c r="R406" s="4"/>
      <c r="S406" s="5"/>
      <c r="T406" s="24"/>
      <c r="U406" s="25"/>
      <c r="V406" s="25"/>
      <c r="W406" s="25"/>
      <c r="X406" s="25"/>
      <c r="Y406" s="26"/>
      <c r="Z406" s="138"/>
      <c r="AB406" s="165" t="b">
        <f t="shared" si="14"/>
        <v>0</v>
      </c>
    </row>
    <row r="407" spans="1:28" ht="20.100000000000001" customHeight="1" x14ac:dyDescent="0.15">
      <c r="A407" s="70">
        <f>IFERROR(IF(AND($R409="○",TRIM($T407)=""),1001,0),3)</f>
        <v>0</v>
      </c>
      <c r="C407" s="98"/>
      <c r="E407" s="177"/>
      <c r="F407" s="175">
        <v>3</v>
      </c>
      <c r="G407" s="169" t="s">
        <v>98</v>
      </c>
      <c r="H407" s="173"/>
      <c r="I407" s="173"/>
      <c r="J407" s="6"/>
      <c r="K407" s="170" t="s">
        <v>315</v>
      </c>
      <c r="L407" s="170"/>
      <c r="M407" s="170"/>
      <c r="N407" s="170"/>
      <c r="O407" s="170"/>
      <c r="P407" s="170"/>
      <c r="Q407" s="170"/>
      <c r="R407" s="4"/>
      <c r="S407" s="5"/>
      <c r="T407" s="12"/>
      <c r="U407" s="13"/>
      <c r="V407" s="13"/>
      <c r="W407" s="13"/>
      <c r="X407" s="13"/>
      <c r="Y407" s="14"/>
      <c r="Z407" s="138"/>
      <c r="AB407" s="165" t="b">
        <f>OR(AND(J407="○",COUNTIF(R407:R409,"○")=0),AND(J407&lt;&gt;"○",COUNTIF(R407:R409,"○")&lt;&gt;0))</f>
        <v>0</v>
      </c>
    </row>
    <row r="408" spans="1:28" ht="20.100000000000001" customHeight="1" x14ac:dyDescent="0.15">
      <c r="A408" s="166">
        <f>IFERROR(IF($AB407,1001,0),3)</f>
        <v>0</v>
      </c>
      <c r="B408" s="204"/>
      <c r="C408" s="98"/>
      <c r="E408" s="177"/>
      <c r="F408" s="175"/>
      <c r="G408" s="169"/>
      <c r="H408" s="173"/>
      <c r="I408" s="173"/>
      <c r="J408" s="7"/>
      <c r="K408" s="170" t="s">
        <v>316</v>
      </c>
      <c r="L408" s="170"/>
      <c r="M408" s="170"/>
      <c r="N408" s="170"/>
      <c r="O408" s="170"/>
      <c r="P408" s="170"/>
      <c r="Q408" s="170"/>
      <c r="R408" s="4"/>
      <c r="S408" s="5"/>
      <c r="T408" s="21"/>
      <c r="U408" s="22"/>
      <c r="V408" s="22"/>
      <c r="W408" s="22"/>
      <c r="X408" s="22"/>
      <c r="Y408" s="23"/>
      <c r="Z408" s="138"/>
      <c r="AB408" s="165" t="b">
        <f t="shared" si="14"/>
        <v>0</v>
      </c>
    </row>
    <row r="409" spans="1:28" ht="20.100000000000001" customHeight="1" x14ac:dyDescent="0.15">
      <c r="C409" s="98"/>
      <c r="E409" s="177"/>
      <c r="F409" s="175"/>
      <c r="G409" s="169"/>
      <c r="H409" s="173"/>
      <c r="I409" s="173"/>
      <c r="J409" s="8"/>
      <c r="K409" s="170" t="s">
        <v>440</v>
      </c>
      <c r="L409" s="170"/>
      <c r="M409" s="170"/>
      <c r="N409" s="170"/>
      <c r="O409" s="170"/>
      <c r="P409" s="170"/>
      <c r="Q409" s="170"/>
      <c r="R409" s="4"/>
      <c r="S409" s="5"/>
      <c r="T409" s="24"/>
      <c r="U409" s="25"/>
      <c r="V409" s="25"/>
      <c r="W409" s="25"/>
      <c r="X409" s="25"/>
      <c r="Y409" s="26"/>
      <c r="Z409" s="138"/>
      <c r="AB409" s="165" t="b">
        <f t="shared" si="14"/>
        <v>0</v>
      </c>
    </row>
    <row r="410" spans="1:28" ht="20.100000000000001" customHeight="1" x14ac:dyDescent="0.15">
      <c r="A410" s="70">
        <f>IFERROR(IF(AND($R411="○",TRIM($T410)=""),1001,0),3)</f>
        <v>0</v>
      </c>
      <c r="C410" s="98"/>
      <c r="E410" s="177"/>
      <c r="F410" s="175">
        <v>4</v>
      </c>
      <c r="G410" s="169" t="s">
        <v>99</v>
      </c>
      <c r="H410" s="173"/>
      <c r="I410" s="173"/>
      <c r="J410" s="6"/>
      <c r="K410" s="170" t="s">
        <v>312</v>
      </c>
      <c r="L410" s="170"/>
      <c r="M410" s="170"/>
      <c r="N410" s="170"/>
      <c r="O410" s="170"/>
      <c r="P410" s="170"/>
      <c r="Q410" s="170"/>
      <c r="R410" s="4"/>
      <c r="S410" s="5"/>
      <c r="T410" s="12"/>
      <c r="U410" s="13"/>
      <c r="V410" s="13"/>
      <c r="W410" s="13"/>
      <c r="X410" s="13"/>
      <c r="Y410" s="14"/>
      <c r="Z410" s="138"/>
      <c r="AB410" s="165" t="b">
        <f>OR(AND(J410="○",COUNTIF(R410:R411,"○")=0),AND(J410&lt;&gt;"○",COUNTIF(R410:R411,"○")&lt;&gt;0))</f>
        <v>0</v>
      </c>
    </row>
    <row r="411" spans="1:28" ht="20.100000000000001" customHeight="1" x14ac:dyDescent="0.15">
      <c r="A411" s="166">
        <f>IFERROR(IF($AB410,1001,0),3)</f>
        <v>0</v>
      </c>
      <c r="B411" s="204"/>
      <c r="C411" s="98"/>
      <c r="E411" s="177"/>
      <c r="F411" s="175"/>
      <c r="G411" s="169"/>
      <c r="H411" s="173"/>
      <c r="I411" s="173"/>
      <c r="J411" s="8"/>
      <c r="K411" s="170" t="s">
        <v>447</v>
      </c>
      <c r="L411" s="170"/>
      <c r="M411" s="170"/>
      <c r="N411" s="170"/>
      <c r="O411" s="170"/>
      <c r="P411" s="170"/>
      <c r="Q411" s="170"/>
      <c r="R411" s="4"/>
      <c r="S411" s="5"/>
      <c r="T411" s="24"/>
      <c r="U411" s="25"/>
      <c r="V411" s="25"/>
      <c r="W411" s="25"/>
      <c r="X411" s="25"/>
      <c r="Y411" s="26"/>
      <c r="Z411" s="138"/>
      <c r="AB411" s="165" t="b">
        <f t="shared" si="14"/>
        <v>0</v>
      </c>
    </row>
    <row r="412" spans="1:28" ht="20.100000000000001" customHeight="1" x14ac:dyDescent="0.15">
      <c r="A412" s="70">
        <f>IFERROR(IF(AND($R418="○",TRIM($T412)=""),1001,0),3)</f>
        <v>0</v>
      </c>
      <c r="C412" s="98"/>
      <c r="E412" s="177"/>
      <c r="F412" s="175">
        <v>5</v>
      </c>
      <c r="G412" s="169" t="s">
        <v>100</v>
      </c>
      <c r="H412" s="169"/>
      <c r="I412" s="169"/>
      <c r="J412" s="6"/>
      <c r="K412" s="170" t="s">
        <v>317</v>
      </c>
      <c r="L412" s="170"/>
      <c r="M412" s="170"/>
      <c r="N412" s="170"/>
      <c r="O412" s="170"/>
      <c r="P412" s="170"/>
      <c r="Q412" s="170"/>
      <c r="R412" s="4"/>
      <c r="S412" s="5"/>
      <c r="T412" s="12"/>
      <c r="U412" s="13"/>
      <c r="V412" s="13"/>
      <c r="W412" s="13"/>
      <c r="X412" s="13"/>
      <c r="Y412" s="14"/>
      <c r="Z412" s="138"/>
      <c r="AB412" s="165" t="b">
        <f>OR(AND(J412="○",COUNTIF(R412:R418,"○")=0),AND(J412&lt;&gt;"○",COUNTIF(R412:R418,"○")&lt;&gt;0))</f>
        <v>0</v>
      </c>
    </row>
    <row r="413" spans="1:28" ht="20.100000000000001" customHeight="1" x14ac:dyDescent="0.15">
      <c r="A413" s="166">
        <f>IFERROR(IF($AB412,1001,0),3)</f>
        <v>0</v>
      </c>
      <c r="B413" s="204"/>
      <c r="C413" s="98"/>
      <c r="E413" s="177"/>
      <c r="F413" s="175"/>
      <c r="G413" s="169"/>
      <c r="H413" s="169"/>
      <c r="I413" s="169"/>
      <c r="J413" s="7"/>
      <c r="K413" s="170" t="s">
        <v>318</v>
      </c>
      <c r="L413" s="170"/>
      <c r="M413" s="170"/>
      <c r="N413" s="170"/>
      <c r="O413" s="170"/>
      <c r="P413" s="170"/>
      <c r="Q413" s="170"/>
      <c r="R413" s="4"/>
      <c r="S413" s="5"/>
      <c r="T413" s="21"/>
      <c r="U413" s="22"/>
      <c r="V413" s="22"/>
      <c r="W413" s="22"/>
      <c r="X413" s="22"/>
      <c r="Y413" s="23"/>
      <c r="Z413" s="138"/>
      <c r="AB413" s="165" t="b">
        <f t="shared" si="14"/>
        <v>0</v>
      </c>
    </row>
    <row r="414" spans="1:28" ht="20.100000000000001" customHeight="1" x14ac:dyDescent="0.15">
      <c r="C414" s="98"/>
      <c r="E414" s="177"/>
      <c r="F414" s="175"/>
      <c r="G414" s="169"/>
      <c r="H414" s="169"/>
      <c r="I414" s="169"/>
      <c r="J414" s="7"/>
      <c r="K414" s="170" t="s">
        <v>319</v>
      </c>
      <c r="L414" s="170"/>
      <c r="M414" s="170"/>
      <c r="N414" s="170"/>
      <c r="O414" s="170"/>
      <c r="P414" s="170"/>
      <c r="Q414" s="170"/>
      <c r="R414" s="4"/>
      <c r="S414" s="5"/>
      <c r="T414" s="21"/>
      <c r="U414" s="22"/>
      <c r="V414" s="22"/>
      <c r="W414" s="22"/>
      <c r="X414" s="22"/>
      <c r="Y414" s="23"/>
      <c r="Z414" s="138"/>
      <c r="AB414" s="165" t="b">
        <f t="shared" si="14"/>
        <v>0</v>
      </c>
    </row>
    <row r="415" spans="1:28" ht="20.100000000000001" customHeight="1" x14ac:dyDescent="0.15">
      <c r="C415" s="98"/>
      <c r="E415" s="177"/>
      <c r="F415" s="175"/>
      <c r="G415" s="169"/>
      <c r="H415" s="169"/>
      <c r="I415" s="169"/>
      <c r="J415" s="7"/>
      <c r="K415" s="170" t="s">
        <v>320</v>
      </c>
      <c r="L415" s="170"/>
      <c r="M415" s="170"/>
      <c r="N415" s="170"/>
      <c r="O415" s="170"/>
      <c r="P415" s="170"/>
      <c r="Q415" s="170"/>
      <c r="R415" s="4"/>
      <c r="S415" s="5"/>
      <c r="T415" s="21"/>
      <c r="U415" s="22"/>
      <c r="V415" s="22"/>
      <c r="W415" s="22"/>
      <c r="X415" s="22"/>
      <c r="Y415" s="23"/>
      <c r="Z415" s="138"/>
      <c r="AB415" s="165" t="b">
        <f t="shared" si="14"/>
        <v>0</v>
      </c>
    </row>
    <row r="416" spans="1:28" ht="20.100000000000001" customHeight="1" x14ac:dyDescent="0.15">
      <c r="C416" s="98"/>
      <c r="E416" s="177"/>
      <c r="F416" s="175"/>
      <c r="G416" s="169"/>
      <c r="H416" s="169"/>
      <c r="I416" s="169"/>
      <c r="J416" s="7"/>
      <c r="K416" s="170" t="s">
        <v>321</v>
      </c>
      <c r="L416" s="170"/>
      <c r="M416" s="170"/>
      <c r="N416" s="170"/>
      <c r="O416" s="170"/>
      <c r="P416" s="170"/>
      <c r="Q416" s="170"/>
      <c r="R416" s="4"/>
      <c r="S416" s="5"/>
      <c r="T416" s="21"/>
      <c r="U416" s="22"/>
      <c r="V416" s="22"/>
      <c r="W416" s="22"/>
      <c r="X416" s="22"/>
      <c r="Y416" s="23"/>
      <c r="Z416" s="138"/>
      <c r="AB416" s="165" t="b">
        <f t="shared" si="14"/>
        <v>0</v>
      </c>
    </row>
    <row r="417" spans="1:28" ht="20.100000000000001" customHeight="1" x14ac:dyDescent="0.15">
      <c r="C417" s="98"/>
      <c r="E417" s="177"/>
      <c r="F417" s="175"/>
      <c r="G417" s="169"/>
      <c r="H417" s="169"/>
      <c r="I417" s="169"/>
      <c r="J417" s="7"/>
      <c r="K417" s="170" t="s">
        <v>322</v>
      </c>
      <c r="L417" s="170"/>
      <c r="M417" s="170"/>
      <c r="N417" s="170"/>
      <c r="O417" s="170"/>
      <c r="P417" s="170"/>
      <c r="Q417" s="170"/>
      <c r="R417" s="4"/>
      <c r="S417" s="5"/>
      <c r="T417" s="21"/>
      <c r="U417" s="22"/>
      <c r="V417" s="22"/>
      <c r="W417" s="22"/>
      <c r="X417" s="22"/>
      <c r="Y417" s="23"/>
      <c r="Z417" s="138"/>
      <c r="AB417" s="165" t="b">
        <f t="shared" si="14"/>
        <v>0</v>
      </c>
    </row>
    <row r="418" spans="1:28" ht="20.100000000000001" customHeight="1" x14ac:dyDescent="0.15">
      <c r="C418" s="98"/>
      <c r="E418" s="177"/>
      <c r="F418" s="175"/>
      <c r="G418" s="169"/>
      <c r="H418" s="169"/>
      <c r="I418" s="169"/>
      <c r="J418" s="8"/>
      <c r="K418" s="170" t="s">
        <v>438</v>
      </c>
      <c r="L418" s="170"/>
      <c r="M418" s="170"/>
      <c r="N418" s="170"/>
      <c r="O418" s="170"/>
      <c r="P418" s="170"/>
      <c r="Q418" s="170"/>
      <c r="R418" s="4"/>
      <c r="S418" s="5"/>
      <c r="T418" s="24"/>
      <c r="U418" s="25"/>
      <c r="V418" s="25"/>
      <c r="W418" s="25"/>
      <c r="X418" s="25"/>
      <c r="Y418" s="26"/>
      <c r="Z418" s="138"/>
      <c r="AB418" s="165" t="b">
        <f t="shared" si="14"/>
        <v>0</v>
      </c>
    </row>
    <row r="419" spans="1:28" ht="30" customHeight="1" x14ac:dyDescent="0.15">
      <c r="A419" s="70">
        <f>IFERROR(IF(OR(AND($J419="○", OR(TRIM($R419)="",TRIM($T419)="")),AND($J419&lt;&gt;"○",$R419="○")),1001,0),3)</f>
        <v>0</v>
      </c>
      <c r="C419" s="98"/>
      <c r="E419" s="177"/>
      <c r="F419" s="176">
        <v>6</v>
      </c>
      <c r="G419" s="169" t="s">
        <v>139</v>
      </c>
      <c r="H419" s="169"/>
      <c r="I419" s="169"/>
      <c r="J419" s="2"/>
      <c r="K419" s="170" t="s">
        <v>459</v>
      </c>
      <c r="L419" s="170"/>
      <c r="M419" s="170"/>
      <c r="N419" s="170"/>
      <c r="O419" s="170"/>
      <c r="P419" s="170"/>
      <c r="Q419" s="170"/>
      <c r="R419" s="4"/>
      <c r="S419" s="5"/>
      <c r="T419" s="9"/>
      <c r="U419" s="10"/>
      <c r="V419" s="10"/>
      <c r="W419" s="10"/>
      <c r="X419" s="10"/>
      <c r="Y419" s="11"/>
      <c r="Z419" s="138"/>
      <c r="AB419" s="165" t="b">
        <f>OR(AND(J419="○",R419&lt;&gt;"○"),AND(J419&lt;&gt;"○",R419="○"))</f>
        <v>0</v>
      </c>
    </row>
    <row r="420" spans="1:28" ht="20.100000000000001" customHeight="1" x14ac:dyDescent="0.15">
      <c r="A420" s="70">
        <f>IFERROR(IF(AND($R427="○",TRIM($T420)=""),1001,0),3)</f>
        <v>0</v>
      </c>
      <c r="C420" s="98"/>
      <c r="E420" s="177" t="s">
        <v>101</v>
      </c>
      <c r="F420" s="175">
        <v>1</v>
      </c>
      <c r="G420" s="169" t="s">
        <v>102</v>
      </c>
      <c r="H420" s="173"/>
      <c r="I420" s="173"/>
      <c r="J420" s="6"/>
      <c r="K420" s="170" t="s">
        <v>323</v>
      </c>
      <c r="L420" s="170"/>
      <c r="M420" s="170"/>
      <c r="N420" s="170"/>
      <c r="O420" s="170"/>
      <c r="P420" s="170"/>
      <c r="Q420" s="170"/>
      <c r="R420" s="4"/>
      <c r="S420" s="5"/>
      <c r="T420" s="12"/>
      <c r="U420" s="13"/>
      <c r="V420" s="13"/>
      <c r="W420" s="13"/>
      <c r="X420" s="13"/>
      <c r="Y420" s="14"/>
      <c r="Z420" s="138"/>
      <c r="AB420" s="165" t="b">
        <f>OR(AND(J420="○",COUNTIF(R420:R427,"○")=0),AND(J420&lt;&gt;"○",COUNTIF(R420:R427,"○")&lt;&gt;0))</f>
        <v>0</v>
      </c>
    </row>
    <row r="421" spans="1:28" ht="20.100000000000001" customHeight="1" x14ac:dyDescent="0.15">
      <c r="A421" s="166">
        <f>IFERROR(IF($AB420,1001,0),3)</f>
        <v>0</v>
      </c>
      <c r="B421" s="204"/>
      <c r="C421" s="98"/>
      <c r="E421" s="177"/>
      <c r="F421" s="175"/>
      <c r="G421" s="169"/>
      <c r="H421" s="173"/>
      <c r="I421" s="173"/>
      <c r="J421" s="7"/>
      <c r="K421" s="170" t="s">
        <v>324</v>
      </c>
      <c r="L421" s="170"/>
      <c r="M421" s="170"/>
      <c r="N421" s="170"/>
      <c r="O421" s="170"/>
      <c r="P421" s="170"/>
      <c r="Q421" s="170"/>
      <c r="R421" s="4"/>
      <c r="S421" s="5"/>
      <c r="T421" s="21"/>
      <c r="U421" s="22"/>
      <c r="V421" s="22"/>
      <c r="W421" s="22"/>
      <c r="X421" s="22"/>
      <c r="Y421" s="23"/>
      <c r="Z421" s="138"/>
      <c r="AB421" s="165" t="b">
        <f t="shared" ref="AB421:AB481" si="15">AB420</f>
        <v>0</v>
      </c>
    </row>
    <row r="422" spans="1:28" ht="20.100000000000001" customHeight="1" x14ac:dyDescent="0.15">
      <c r="C422" s="98"/>
      <c r="E422" s="177"/>
      <c r="F422" s="175"/>
      <c r="G422" s="169"/>
      <c r="H422" s="173"/>
      <c r="I422" s="173"/>
      <c r="J422" s="7"/>
      <c r="K422" s="170" t="s">
        <v>325</v>
      </c>
      <c r="L422" s="170"/>
      <c r="M422" s="170"/>
      <c r="N422" s="170"/>
      <c r="O422" s="170"/>
      <c r="P422" s="170"/>
      <c r="Q422" s="170"/>
      <c r="R422" s="4"/>
      <c r="S422" s="5"/>
      <c r="T422" s="21"/>
      <c r="U422" s="22"/>
      <c r="V422" s="22"/>
      <c r="W422" s="22"/>
      <c r="X422" s="22"/>
      <c r="Y422" s="23"/>
      <c r="Z422" s="138"/>
      <c r="AB422" s="165" t="b">
        <f t="shared" si="15"/>
        <v>0</v>
      </c>
    </row>
    <row r="423" spans="1:28" ht="20.100000000000001" customHeight="1" x14ac:dyDescent="0.15">
      <c r="C423" s="98"/>
      <c r="E423" s="177"/>
      <c r="F423" s="175"/>
      <c r="G423" s="169"/>
      <c r="H423" s="173"/>
      <c r="I423" s="173"/>
      <c r="J423" s="7"/>
      <c r="K423" s="170" t="s">
        <v>326</v>
      </c>
      <c r="L423" s="170"/>
      <c r="M423" s="170"/>
      <c r="N423" s="170"/>
      <c r="O423" s="170"/>
      <c r="P423" s="170"/>
      <c r="Q423" s="170"/>
      <c r="R423" s="4"/>
      <c r="S423" s="5"/>
      <c r="T423" s="21"/>
      <c r="U423" s="22"/>
      <c r="V423" s="22"/>
      <c r="W423" s="22"/>
      <c r="X423" s="22"/>
      <c r="Y423" s="23"/>
      <c r="Z423" s="138"/>
      <c r="AB423" s="165" t="b">
        <f t="shared" si="15"/>
        <v>0</v>
      </c>
    </row>
    <row r="424" spans="1:28" ht="20.100000000000001" customHeight="1" x14ac:dyDescent="0.15">
      <c r="C424" s="98"/>
      <c r="E424" s="177"/>
      <c r="F424" s="175"/>
      <c r="G424" s="169"/>
      <c r="H424" s="173"/>
      <c r="I424" s="173"/>
      <c r="J424" s="7"/>
      <c r="K424" s="170" t="s">
        <v>327</v>
      </c>
      <c r="L424" s="170"/>
      <c r="M424" s="170"/>
      <c r="N424" s="170"/>
      <c r="O424" s="170"/>
      <c r="P424" s="170"/>
      <c r="Q424" s="170"/>
      <c r="R424" s="4"/>
      <c r="S424" s="5"/>
      <c r="T424" s="21"/>
      <c r="U424" s="22"/>
      <c r="V424" s="22"/>
      <c r="W424" s="22"/>
      <c r="X424" s="22"/>
      <c r="Y424" s="23"/>
      <c r="Z424" s="138"/>
      <c r="AB424" s="165" t="b">
        <f t="shared" si="15"/>
        <v>0</v>
      </c>
    </row>
    <row r="425" spans="1:28" ht="20.100000000000001" customHeight="1" x14ac:dyDescent="0.15">
      <c r="C425" s="98"/>
      <c r="E425" s="177"/>
      <c r="F425" s="175"/>
      <c r="G425" s="169"/>
      <c r="H425" s="173"/>
      <c r="I425" s="173"/>
      <c r="J425" s="7"/>
      <c r="K425" s="170" t="s">
        <v>328</v>
      </c>
      <c r="L425" s="170"/>
      <c r="M425" s="170"/>
      <c r="N425" s="170"/>
      <c r="O425" s="170"/>
      <c r="P425" s="170"/>
      <c r="Q425" s="170"/>
      <c r="R425" s="4"/>
      <c r="S425" s="5"/>
      <c r="T425" s="21"/>
      <c r="U425" s="22"/>
      <c r="V425" s="22"/>
      <c r="W425" s="22"/>
      <c r="X425" s="22"/>
      <c r="Y425" s="23"/>
      <c r="Z425" s="138"/>
      <c r="AB425" s="165" t="b">
        <f t="shared" si="15"/>
        <v>0</v>
      </c>
    </row>
    <row r="426" spans="1:28" ht="20.100000000000001" customHeight="1" x14ac:dyDescent="0.15">
      <c r="C426" s="98"/>
      <c r="E426" s="177"/>
      <c r="F426" s="175"/>
      <c r="G426" s="169"/>
      <c r="H426" s="173"/>
      <c r="I426" s="173"/>
      <c r="J426" s="7"/>
      <c r="K426" s="170" t="s">
        <v>329</v>
      </c>
      <c r="L426" s="170"/>
      <c r="M426" s="170"/>
      <c r="N426" s="170"/>
      <c r="O426" s="170"/>
      <c r="P426" s="170"/>
      <c r="Q426" s="170"/>
      <c r="R426" s="4"/>
      <c r="S426" s="5"/>
      <c r="T426" s="21"/>
      <c r="U426" s="22"/>
      <c r="V426" s="22"/>
      <c r="W426" s="22"/>
      <c r="X426" s="22"/>
      <c r="Y426" s="23"/>
      <c r="Z426" s="138"/>
      <c r="AB426" s="165" t="b">
        <f t="shared" si="15"/>
        <v>0</v>
      </c>
    </row>
    <row r="427" spans="1:28" ht="20.100000000000001" customHeight="1" x14ac:dyDescent="0.15">
      <c r="C427" s="98"/>
      <c r="E427" s="177"/>
      <c r="F427" s="175"/>
      <c r="G427" s="169"/>
      <c r="H427" s="173"/>
      <c r="I427" s="173"/>
      <c r="J427" s="8"/>
      <c r="K427" s="170" t="s">
        <v>446</v>
      </c>
      <c r="L427" s="170"/>
      <c r="M427" s="170"/>
      <c r="N427" s="170"/>
      <c r="O427" s="170"/>
      <c r="P427" s="170"/>
      <c r="Q427" s="170"/>
      <c r="R427" s="4"/>
      <c r="S427" s="5"/>
      <c r="T427" s="24"/>
      <c r="U427" s="25"/>
      <c r="V427" s="25"/>
      <c r="W427" s="25"/>
      <c r="X427" s="25"/>
      <c r="Y427" s="26"/>
      <c r="Z427" s="138"/>
      <c r="AB427" s="165" t="b">
        <f t="shared" si="15"/>
        <v>0</v>
      </c>
    </row>
    <row r="428" spans="1:28" ht="20.100000000000001" customHeight="1" x14ac:dyDescent="0.15">
      <c r="A428" s="70">
        <f>IFERROR(IF(AND($R429="○",TRIM($T428)=""),1001,0),3)</f>
        <v>0</v>
      </c>
      <c r="C428" s="98"/>
      <c r="E428" s="177"/>
      <c r="F428" s="175">
        <v>2</v>
      </c>
      <c r="G428" s="169" t="s">
        <v>103</v>
      </c>
      <c r="H428" s="169"/>
      <c r="I428" s="169"/>
      <c r="J428" s="6"/>
      <c r="K428" s="170" t="s">
        <v>330</v>
      </c>
      <c r="L428" s="170"/>
      <c r="M428" s="170"/>
      <c r="N428" s="170"/>
      <c r="O428" s="170"/>
      <c r="P428" s="170"/>
      <c r="Q428" s="170"/>
      <c r="R428" s="4"/>
      <c r="S428" s="5"/>
      <c r="T428" s="12"/>
      <c r="U428" s="13"/>
      <c r="V428" s="13"/>
      <c r="W428" s="13"/>
      <c r="X428" s="13"/>
      <c r="Y428" s="14"/>
      <c r="Z428" s="138"/>
      <c r="AB428" s="165" t="b">
        <f>OR(AND(J428="○",COUNTIF(R428:R429,"○")=0),AND(J428&lt;&gt;"○",COUNTIF(R428:R429,"○")&lt;&gt;0))</f>
        <v>0</v>
      </c>
    </row>
    <row r="429" spans="1:28" ht="20.100000000000001" customHeight="1" x14ac:dyDescent="0.15">
      <c r="A429" s="166">
        <f>IFERROR(IF($AB428,1001,0),3)</f>
        <v>0</v>
      </c>
      <c r="B429" s="204"/>
      <c r="C429" s="98"/>
      <c r="E429" s="177"/>
      <c r="F429" s="175"/>
      <c r="G429" s="169"/>
      <c r="H429" s="169"/>
      <c r="I429" s="169"/>
      <c r="J429" s="8"/>
      <c r="K429" s="170" t="s">
        <v>447</v>
      </c>
      <c r="L429" s="170"/>
      <c r="M429" s="170"/>
      <c r="N429" s="170"/>
      <c r="O429" s="170"/>
      <c r="P429" s="170"/>
      <c r="Q429" s="170"/>
      <c r="R429" s="4"/>
      <c r="S429" s="5"/>
      <c r="T429" s="24"/>
      <c r="U429" s="25"/>
      <c r="V429" s="25"/>
      <c r="W429" s="25"/>
      <c r="X429" s="25"/>
      <c r="Y429" s="26"/>
      <c r="Z429" s="138"/>
      <c r="AB429" s="165" t="b">
        <f t="shared" si="15"/>
        <v>0</v>
      </c>
    </row>
    <row r="430" spans="1:28" ht="30" customHeight="1" x14ac:dyDescent="0.15">
      <c r="A430" s="70">
        <f>IFERROR(IF(OR(AND($J430="○", OR(TRIM($R430)="",TRIM($T430)="")),AND($J430&lt;&gt;"○",$R430="○")),1001,0),3)</f>
        <v>0</v>
      </c>
      <c r="C430" s="98"/>
      <c r="E430" s="177"/>
      <c r="F430" s="176">
        <v>3</v>
      </c>
      <c r="G430" s="169" t="s">
        <v>139</v>
      </c>
      <c r="H430" s="169"/>
      <c r="I430" s="169"/>
      <c r="J430" s="2"/>
      <c r="K430" s="170" t="s">
        <v>459</v>
      </c>
      <c r="L430" s="170"/>
      <c r="M430" s="170"/>
      <c r="N430" s="170"/>
      <c r="O430" s="170"/>
      <c r="P430" s="170"/>
      <c r="Q430" s="170"/>
      <c r="R430" s="4"/>
      <c r="S430" s="5"/>
      <c r="T430" s="9"/>
      <c r="U430" s="10"/>
      <c r="V430" s="10"/>
      <c r="W430" s="10"/>
      <c r="X430" s="10"/>
      <c r="Y430" s="11"/>
      <c r="Z430" s="138"/>
      <c r="AB430" s="165" t="b">
        <f>OR(AND(J430="○",R430&lt;&gt;"○"),AND(J430&lt;&gt;"○",R430="○"))</f>
        <v>0</v>
      </c>
    </row>
    <row r="431" spans="1:28" ht="20.100000000000001" customHeight="1" x14ac:dyDescent="0.15">
      <c r="A431" s="70">
        <f>IFERROR(IF(AND($R438="○",TRIM($T431)=""),1001,0),3)</f>
        <v>0</v>
      </c>
      <c r="C431" s="98"/>
      <c r="E431" s="177" t="s">
        <v>104</v>
      </c>
      <c r="F431" s="175">
        <v>1</v>
      </c>
      <c r="G431" s="169" t="s">
        <v>331</v>
      </c>
      <c r="H431" s="173"/>
      <c r="I431" s="173"/>
      <c r="J431" s="6"/>
      <c r="K431" s="170" t="s">
        <v>332</v>
      </c>
      <c r="L431" s="170"/>
      <c r="M431" s="170"/>
      <c r="N431" s="170"/>
      <c r="O431" s="170"/>
      <c r="P431" s="170"/>
      <c r="Q431" s="170"/>
      <c r="R431" s="4"/>
      <c r="S431" s="5"/>
      <c r="T431" s="12"/>
      <c r="U431" s="13"/>
      <c r="V431" s="13"/>
      <c r="W431" s="13"/>
      <c r="X431" s="13"/>
      <c r="Y431" s="14"/>
      <c r="Z431" s="138"/>
      <c r="AB431" s="165" t="b">
        <f>OR(AND(J431="○",COUNTIF(R431:R438,"○")=0),AND(J431&lt;&gt;"○",COUNTIF(R431:R438,"○")&lt;&gt;0))</f>
        <v>0</v>
      </c>
    </row>
    <row r="432" spans="1:28" ht="20.100000000000001" customHeight="1" x14ac:dyDescent="0.15">
      <c r="A432" s="166">
        <f>IFERROR(IF($AB431,1001,0),3)</f>
        <v>0</v>
      </c>
      <c r="B432" s="204"/>
      <c r="C432" s="98"/>
      <c r="E432" s="177"/>
      <c r="F432" s="175"/>
      <c r="G432" s="169"/>
      <c r="H432" s="173"/>
      <c r="I432" s="173"/>
      <c r="J432" s="7"/>
      <c r="K432" s="170" t="s">
        <v>333</v>
      </c>
      <c r="L432" s="170"/>
      <c r="M432" s="170"/>
      <c r="N432" s="170"/>
      <c r="O432" s="170"/>
      <c r="P432" s="170"/>
      <c r="Q432" s="170"/>
      <c r="R432" s="4"/>
      <c r="S432" s="5"/>
      <c r="T432" s="21"/>
      <c r="U432" s="22"/>
      <c r="V432" s="22"/>
      <c r="W432" s="22"/>
      <c r="X432" s="22"/>
      <c r="Y432" s="23"/>
      <c r="Z432" s="138"/>
      <c r="AB432" s="165" t="b">
        <f t="shared" si="15"/>
        <v>0</v>
      </c>
    </row>
    <row r="433" spans="1:28" ht="20.100000000000001" customHeight="1" x14ac:dyDescent="0.15">
      <c r="C433" s="98"/>
      <c r="E433" s="177"/>
      <c r="F433" s="175"/>
      <c r="G433" s="169"/>
      <c r="H433" s="173"/>
      <c r="I433" s="173"/>
      <c r="J433" s="7"/>
      <c r="K433" s="170" t="s">
        <v>334</v>
      </c>
      <c r="L433" s="170"/>
      <c r="M433" s="170"/>
      <c r="N433" s="170"/>
      <c r="O433" s="170"/>
      <c r="P433" s="170"/>
      <c r="Q433" s="170"/>
      <c r="R433" s="4"/>
      <c r="S433" s="5"/>
      <c r="T433" s="21"/>
      <c r="U433" s="22"/>
      <c r="V433" s="22"/>
      <c r="W433" s="22"/>
      <c r="X433" s="22"/>
      <c r="Y433" s="23"/>
      <c r="Z433" s="138"/>
      <c r="AB433" s="165" t="b">
        <f t="shared" si="15"/>
        <v>0</v>
      </c>
    </row>
    <row r="434" spans="1:28" ht="20.100000000000001" customHeight="1" x14ac:dyDescent="0.15">
      <c r="C434" s="98"/>
      <c r="E434" s="177"/>
      <c r="F434" s="175"/>
      <c r="G434" s="169"/>
      <c r="H434" s="173"/>
      <c r="I434" s="173"/>
      <c r="J434" s="7"/>
      <c r="K434" s="170" t="s">
        <v>335</v>
      </c>
      <c r="L434" s="170"/>
      <c r="M434" s="170"/>
      <c r="N434" s="170"/>
      <c r="O434" s="170"/>
      <c r="P434" s="170"/>
      <c r="Q434" s="170"/>
      <c r="R434" s="4"/>
      <c r="S434" s="5"/>
      <c r="T434" s="21"/>
      <c r="U434" s="22"/>
      <c r="V434" s="22"/>
      <c r="W434" s="22"/>
      <c r="X434" s="22"/>
      <c r="Y434" s="23"/>
      <c r="Z434" s="138"/>
      <c r="AB434" s="165" t="b">
        <f t="shared" si="15"/>
        <v>0</v>
      </c>
    </row>
    <row r="435" spans="1:28" ht="20.100000000000001" customHeight="1" x14ac:dyDescent="0.15">
      <c r="C435" s="98"/>
      <c r="E435" s="177"/>
      <c r="F435" s="175"/>
      <c r="G435" s="169"/>
      <c r="H435" s="173"/>
      <c r="I435" s="173"/>
      <c r="J435" s="7"/>
      <c r="K435" s="170" t="s">
        <v>336</v>
      </c>
      <c r="L435" s="170"/>
      <c r="M435" s="170"/>
      <c r="N435" s="170"/>
      <c r="O435" s="170"/>
      <c r="P435" s="170"/>
      <c r="Q435" s="170"/>
      <c r="R435" s="4"/>
      <c r="S435" s="5"/>
      <c r="T435" s="21"/>
      <c r="U435" s="22"/>
      <c r="V435" s="22"/>
      <c r="W435" s="22"/>
      <c r="X435" s="22"/>
      <c r="Y435" s="23"/>
      <c r="Z435" s="138"/>
      <c r="AB435" s="165" t="b">
        <f t="shared" si="15"/>
        <v>0</v>
      </c>
    </row>
    <row r="436" spans="1:28" ht="20.100000000000001" customHeight="1" x14ac:dyDescent="0.15">
      <c r="C436" s="98"/>
      <c r="E436" s="177"/>
      <c r="F436" s="175"/>
      <c r="G436" s="169"/>
      <c r="H436" s="173"/>
      <c r="I436" s="173"/>
      <c r="J436" s="7"/>
      <c r="K436" s="170" t="s">
        <v>337</v>
      </c>
      <c r="L436" s="170"/>
      <c r="M436" s="170"/>
      <c r="N436" s="170"/>
      <c r="O436" s="170"/>
      <c r="P436" s="170"/>
      <c r="Q436" s="170"/>
      <c r="R436" s="4"/>
      <c r="S436" s="5"/>
      <c r="T436" s="21"/>
      <c r="U436" s="22"/>
      <c r="V436" s="22"/>
      <c r="W436" s="22"/>
      <c r="X436" s="22"/>
      <c r="Y436" s="23"/>
      <c r="Z436" s="138"/>
      <c r="AB436" s="165" t="b">
        <f t="shared" si="15"/>
        <v>0</v>
      </c>
    </row>
    <row r="437" spans="1:28" ht="20.100000000000001" customHeight="1" x14ac:dyDescent="0.15">
      <c r="C437" s="98"/>
      <c r="E437" s="177"/>
      <c r="F437" s="175"/>
      <c r="G437" s="169"/>
      <c r="H437" s="173"/>
      <c r="I437" s="173"/>
      <c r="J437" s="7"/>
      <c r="K437" s="170" t="s">
        <v>338</v>
      </c>
      <c r="L437" s="170"/>
      <c r="M437" s="170"/>
      <c r="N437" s="170"/>
      <c r="O437" s="170"/>
      <c r="P437" s="170"/>
      <c r="Q437" s="170"/>
      <c r="R437" s="4"/>
      <c r="S437" s="5"/>
      <c r="T437" s="21"/>
      <c r="U437" s="22"/>
      <c r="V437" s="22"/>
      <c r="W437" s="22"/>
      <c r="X437" s="22"/>
      <c r="Y437" s="23"/>
      <c r="Z437" s="138"/>
      <c r="AB437" s="165" t="b">
        <f t="shared" si="15"/>
        <v>0</v>
      </c>
    </row>
    <row r="438" spans="1:28" ht="20.100000000000001" customHeight="1" x14ac:dyDescent="0.15">
      <c r="C438" s="98"/>
      <c r="E438" s="177"/>
      <c r="F438" s="175"/>
      <c r="G438" s="169"/>
      <c r="H438" s="173"/>
      <c r="I438" s="173"/>
      <c r="J438" s="8"/>
      <c r="K438" s="170" t="s">
        <v>446</v>
      </c>
      <c r="L438" s="170"/>
      <c r="M438" s="170"/>
      <c r="N438" s="170"/>
      <c r="O438" s="170"/>
      <c r="P438" s="170"/>
      <c r="Q438" s="170"/>
      <c r="R438" s="4"/>
      <c r="S438" s="5"/>
      <c r="T438" s="24"/>
      <c r="U438" s="25"/>
      <c r="V438" s="25"/>
      <c r="W438" s="25"/>
      <c r="X438" s="25"/>
      <c r="Y438" s="26"/>
      <c r="Z438" s="138"/>
      <c r="AB438" s="165" t="b">
        <f t="shared" si="15"/>
        <v>0</v>
      </c>
    </row>
    <row r="439" spans="1:28" ht="20.100000000000001" customHeight="1" x14ac:dyDescent="0.15">
      <c r="A439" s="70">
        <f>IFERROR(IF(AND($R440="○",TRIM($T439)=""),1001,0),3)</f>
        <v>0</v>
      </c>
      <c r="C439" s="98"/>
      <c r="E439" s="177"/>
      <c r="F439" s="175">
        <v>2</v>
      </c>
      <c r="G439" s="169" t="s">
        <v>105</v>
      </c>
      <c r="H439" s="169"/>
      <c r="I439" s="169"/>
      <c r="J439" s="6"/>
      <c r="K439" s="170" t="s">
        <v>339</v>
      </c>
      <c r="L439" s="170"/>
      <c r="M439" s="170"/>
      <c r="N439" s="170"/>
      <c r="O439" s="170"/>
      <c r="P439" s="170"/>
      <c r="Q439" s="170"/>
      <c r="R439" s="4"/>
      <c r="S439" s="5"/>
      <c r="T439" s="12"/>
      <c r="U439" s="13"/>
      <c r="V439" s="13"/>
      <c r="W439" s="13"/>
      <c r="X439" s="13"/>
      <c r="Y439" s="14"/>
      <c r="Z439" s="138"/>
      <c r="AB439" s="165" t="b">
        <f>OR(AND(J439="○",COUNTIF(R439:R440,"○")=0),AND(J439&lt;&gt;"○",COUNTIF(R439:R440,"○")&lt;&gt;0))</f>
        <v>0</v>
      </c>
    </row>
    <row r="440" spans="1:28" ht="20.100000000000001" customHeight="1" x14ac:dyDescent="0.15">
      <c r="A440" s="166">
        <f>IFERROR(IF($AB439,1001,0),3)</f>
        <v>0</v>
      </c>
      <c r="B440" s="204"/>
      <c r="C440" s="98"/>
      <c r="E440" s="177"/>
      <c r="F440" s="175"/>
      <c r="G440" s="169"/>
      <c r="H440" s="169"/>
      <c r="I440" s="169"/>
      <c r="J440" s="8"/>
      <c r="K440" s="170" t="s">
        <v>447</v>
      </c>
      <c r="L440" s="170"/>
      <c r="M440" s="170"/>
      <c r="N440" s="170"/>
      <c r="O440" s="170"/>
      <c r="P440" s="170"/>
      <c r="Q440" s="170"/>
      <c r="R440" s="4"/>
      <c r="S440" s="5"/>
      <c r="T440" s="24"/>
      <c r="U440" s="25"/>
      <c r="V440" s="25"/>
      <c r="W440" s="25"/>
      <c r="X440" s="25"/>
      <c r="Y440" s="26"/>
      <c r="Z440" s="138"/>
      <c r="AB440" s="165" t="b">
        <f t="shared" si="15"/>
        <v>0</v>
      </c>
    </row>
    <row r="441" spans="1:28" ht="30" customHeight="1" x14ac:dyDescent="0.15">
      <c r="A441" s="70">
        <f>IFERROR(IF(OR(AND($J441="○", OR(TRIM($R441)="",TRIM($T441)="")),AND($J441&lt;&gt;"○",$R441="○")),1001,0),3)</f>
        <v>0</v>
      </c>
      <c r="C441" s="98"/>
      <c r="E441" s="177"/>
      <c r="F441" s="176">
        <v>3</v>
      </c>
      <c r="G441" s="169" t="s">
        <v>139</v>
      </c>
      <c r="H441" s="169"/>
      <c r="I441" s="169"/>
      <c r="J441" s="2"/>
      <c r="K441" s="170" t="s">
        <v>459</v>
      </c>
      <c r="L441" s="170"/>
      <c r="M441" s="170"/>
      <c r="N441" s="170"/>
      <c r="O441" s="170"/>
      <c r="P441" s="170"/>
      <c r="Q441" s="170"/>
      <c r="R441" s="4"/>
      <c r="S441" s="5"/>
      <c r="T441" s="9"/>
      <c r="U441" s="10"/>
      <c r="V441" s="10"/>
      <c r="W441" s="10"/>
      <c r="X441" s="10"/>
      <c r="Y441" s="11"/>
      <c r="Z441" s="138"/>
      <c r="AB441" s="165" t="b">
        <f>OR(AND(J441="○",R441&lt;&gt;"○"),AND(J441&lt;&gt;"○",R441="○"))</f>
        <v>0</v>
      </c>
    </row>
    <row r="442" spans="1:28" ht="20.100000000000001" customHeight="1" x14ac:dyDescent="0.15">
      <c r="A442" s="70">
        <f>IFERROR(IF(AND($R448="○",TRIM($T442)=""),1001,0),3)</f>
        <v>0</v>
      </c>
      <c r="C442" s="98"/>
      <c r="E442" s="177" t="s">
        <v>106</v>
      </c>
      <c r="F442" s="175">
        <v>1</v>
      </c>
      <c r="G442" s="169" t="s">
        <v>458</v>
      </c>
      <c r="H442" s="169"/>
      <c r="I442" s="169"/>
      <c r="J442" s="6"/>
      <c r="K442" s="170" t="s">
        <v>340</v>
      </c>
      <c r="L442" s="170"/>
      <c r="M442" s="170"/>
      <c r="N442" s="170"/>
      <c r="O442" s="170"/>
      <c r="P442" s="170"/>
      <c r="Q442" s="170"/>
      <c r="R442" s="4"/>
      <c r="S442" s="5"/>
      <c r="T442" s="12"/>
      <c r="U442" s="13"/>
      <c r="V442" s="13"/>
      <c r="W442" s="13"/>
      <c r="X442" s="13"/>
      <c r="Y442" s="14"/>
      <c r="Z442" s="138"/>
      <c r="AB442" s="165" t="b">
        <f>OR(AND(J442="○",COUNTIF(R442:R448,"○")=0),AND(J442&lt;&gt;"○",COUNTIF(R442:R448,"○")&lt;&gt;0))</f>
        <v>0</v>
      </c>
    </row>
    <row r="443" spans="1:28" ht="20.100000000000001" customHeight="1" x14ac:dyDescent="0.15">
      <c r="A443" s="166">
        <f>IFERROR(IF($AB442,1001,0),3)</f>
        <v>0</v>
      </c>
      <c r="B443" s="204"/>
      <c r="C443" s="98"/>
      <c r="E443" s="177"/>
      <c r="F443" s="175"/>
      <c r="G443" s="169"/>
      <c r="H443" s="169"/>
      <c r="I443" s="169"/>
      <c r="J443" s="7"/>
      <c r="K443" s="170" t="s">
        <v>341</v>
      </c>
      <c r="L443" s="170"/>
      <c r="M443" s="170"/>
      <c r="N443" s="170"/>
      <c r="O443" s="170"/>
      <c r="P443" s="170"/>
      <c r="Q443" s="170"/>
      <c r="R443" s="4"/>
      <c r="S443" s="5"/>
      <c r="T443" s="21"/>
      <c r="U443" s="22"/>
      <c r="V443" s="22"/>
      <c r="W443" s="22"/>
      <c r="X443" s="22"/>
      <c r="Y443" s="23"/>
      <c r="Z443" s="138"/>
      <c r="AB443" s="165" t="b">
        <f t="shared" si="15"/>
        <v>0</v>
      </c>
    </row>
    <row r="444" spans="1:28" ht="20.100000000000001" customHeight="1" x14ac:dyDescent="0.15">
      <c r="C444" s="98"/>
      <c r="E444" s="177"/>
      <c r="F444" s="175"/>
      <c r="G444" s="169"/>
      <c r="H444" s="169"/>
      <c r="I444" s="169"/>
      <c r="J444" s="7"/>
      <c r="K444" s="170" t="s">
        <v>342</v>
      </c>
      <c r="L444" s="170"/>
      <c r="M444" s="170"/>
      <c r="N444" s="170"/>
      <c r="O444" s="170"/>
      <c r="P444" s="170"/>
      <c r="Q444" s="170"/>
      <c r="R444" s="4"/>
      <c r="S444" s="5"/>
      <c r="T444" s="21"/>
      <c r="U444" s="22"/>
      <c r="V444" s="22"/>
      <c r="W444" s="22"/>
      <c r="X444" s="22"/>
      <c r="Y444" s="23"/>
      <c r="Z444" s="138"/>
      <c r="AB444" s="165" t="b">
        <f t="shared" si="15"/>
        <v>0</v>
      </c>
    </row>
    <row r="445" spans="1:28" ht="20.100000000000001" customHeight="1" x14ac:dyDescent="0.15">
      <c r="C445" s="98"/>
      <c r="E445" s="177"/>
      <c r="F445" s="175"/>
      <c r="G445" s="169"/>
      <c r="H445" s="169"/>
      <c r="I445" s="169"/>
      <c r="J445" s="7"/>
      <c r="K445" s="170" t="s">
        <v>343</v>
      </c>
      <c r="L445" s="170"/>
      <c r="M445" s="170"/>
      <c r="N445" s="170"/>
      <c r="O445" s="170"/>
      <c r="P445" s="170"/>
      <c r="Q445" s="170"/>
      <c r="R445" s="4"/>
      <c r="S445" s="5"/>
      <c r="T445" s="21"/>
      <c r="U445" s="22"/>
      <c r="V445" s="22"/>
      <c r="W445" s="22"/>
      <c r="X445" s="22"/>
      <c r="Y445" s="23"/>
      <c r="Z445" s="138"/>
      <c r="AB445" s="165" t="b">
        <f t="shared" si="15"/>
        <v>0</v>
      </c>
    </row>
    <row r="446" spans="1:28" ht="20.100000000000001" customHeight="1" x14ac:dyDescent="0.15">
      <c r="C446" s="98"/>
      <c r="E446" s="177"/>
      <c r="F446" s="175"/>
      <c r="G446" s="169"/>
      <c r="H446" s="169"/>
      <c r="I446" s="169"/>
      <c r="J446" s="7"/>
      <c r="K446" s="170" t="s">
        <v>344</v>
      </c>
      <c r="L446" s="170"/>
      <c r="M446" s="170"/>
      <c r="N446" s="170"/>
      <c r="O446" s="170"/>
      <c r="P446" s="170"/>
      <c r="Q446" s="170"/>
      <c r="R446" s="4"/>
      <c r="S446" s="5"/>
      <c r="T446" s="21"/>
      <c r="U446" s="22"/>
      <c r="V446" s="22"/>
      <c r="W446" s="22"/>
      <c r="X446" s="22"/>
      <c r="Y446" s="23"/>
      <c r="Z446" s="138"/>
      <c r="AB446" s="165" t="b">
        <f t="shared" si="15"/>
        <v>0</v>
      </c>
    </row>
    <row r="447" spans="1:28" ht="20.100000000000001" customHeight="1" x14ac:dyDescent="0.15">
      <c r="C447" s="98"/>
      <c r="E447" s="177"/>
      <c r="F447" s="175"/>
      <c r="G447" s="169"/>
      <c r="H447" s="169"/>
      <c r="I447" s="169"/>
      <c r="J447" s="7"/>
      <c r="K447" s="170" t="s">
        <v>345</v>
      </c>
      <c r="L447" s="170"/>
      <c r="M447" s="170"/>
      <c r="N447" s="170"/>
      <c r="O447" s="170"/>
      <c r="P447" s="170"/>
      <c r="Q447" s="170"/>
      <c r="R447" s="4"/>
      <c r="S447" s="5"/>
      <c r="T447" s="21"/>
      <c r="U447" s="22"/>
      <c r="V447" s="22"/>
      <c r="W447" s="22"/>
      <c r="X447" s="22"/>
      <c r="Y447" s="23"/>
      <c r="Z447" s="138"/>
      <c r="AB447" s="165" t="b">
        <f t="shared" si="15"/>
        <v>0</v>
      </c>
    </row>
    <row r="448" spans="1:28" ht="20.100000000000001" customHeight="1" x14ac:dyDescent="0.15">
      <c r="C448" s="98"/>
      <c r="E448" s="177"/>
      <c r="F448" s="175"/>
      <c r="G448" s="169"/>
      <c r="H448" s="169"/>
      <c r="I448" s="169"/>
      <c r="J448" s="8"/>
      <c r="K448" s="170" t="s">
        <v>438</v>
      </c>
      <c r="L448" s="170"/>
      <c r="M448" s="170"/>
      <c r="N448" s="170"/>
      <c r="O448" s="170"/>
      <c r="P448" s="170"/>
      <c r="Q448" s="170"/>
      <c r="R448" s="4"/>
      <c r="S448" s="5"/>
      <c r="T448" s="24"/>
      <c r="U448" s="25"/>
      <c r="V448" s="25"/>
      <c r="W448" s="25"/>
      <c r="X448" s="25"/>
      <c r="Y448" s="26"/>
      <c r="Z448" s="138"/>
      <c r="AB448" s="165" t="b">
        <f t="shared" si="15"/>
        <v>0</v>
      </c>
    </row>
    <row r="449" spans="1:28" ht="30" customHeight="1" x14ac:dyDescent="0.15">
      <c r="A449" s="70">
        <f>IFERROR(IF(OR(AND($J449="○", OR(TRIM($R449)="",TRIM($T449)="")),AND($J449&lt;&gt;"○",$R449="○")),1001,0),3)</f>
        <v>0</v>
      </c>
      <c r="C449" s="98"/>
      <c r="E449" s="177"/>
      <c r="F449" s="176">
        <v>2</v>
      </c>
      <c r="G449" s="169" t="s">
        <v>139</v>
      </c>
      <c r="H449" s="169"/>
      <c r="I449" s="169"/>
      <c r="J449" s="2"/>
      <c r="K449" s="170" t="s">
        <v>459</v>
      </c>
      <c r="L449" s="170"/>
      <c r="M449" s="170"/>
      <c r="N449" s="170"/>
      <c r="O449" s="170"/>
      <c r="P449" s="170"/>
      <c r="Q449" s="170"/>
      <c r="R449" s="4"/>
      <c r="S449" s="5"/>
      <c r="T449" s="9"/>
      <c r="U449" s="10"/>
      <c r="V449" s="10"/>
      <c r="W449" s="10"/>
      <c r="X449" s="10"/>
      <c r="Y449" s="11"/>
      <c r="Z449" s="138"/>
      <c r="AB449" s="165" t="b">
        <f>OR(AND(J449="○",R449&lt;&gt;"○"),AND(J449&lt;&gt;"○",R449="○"))</f>
        <v>0</v>
      </c>
    </row>
    <row r="450" spans="1:28" ht="20.100000000000001" customHeight="1" x14ac:dyDescent="0.15">
      <c r="A450" s="70">
        <f>IFERROR(IF(AND($R457="○",TRIM($T450)=""),1001,0),3)</f>
        <v>0</v>
      </c>
      <c r="C450" s="98"/>
      <c r="E450" s="177" t="s">
        <v>107</v>
      </c>
      <c r="F450" s="175">
        <v>1</v>
      </c>
      <c r="G450" s="169" t="s">
        <v>346</v>
      </c>
      <c r="H450" s="173"/>
      <c r="I450" s="173"/>
      <c r="J450" s="6"/>
      <c r="K450" s="170" t="s">
        <v>347</v>
      </c>
      <c r="L450" s="170"/>
      <c r="M450" s="170"/>
      <c r="N450" s="170"/>
      <c r="O450" s="170"/>
      <c r="P450" s="170"/>
      <c r="Q450" s="170"/>
      <c r="R450" s="4"/>
      <c r="S450" s="5"/>
      <c r="T450" s="12"/>
      <c r="U450" s="13"/>
      <c r="V450" s="13"/>
      <c r="W450" s="13"/>
      <c r="X450" s="13"/>
      <c r="Y450" s="14"/>
      <c r="Z450" s="138"/>
      <c r="AB450" s="165" t="b">
        <f>OR(AND(J450="○",COUNTIF(R450:R457,"○")=0),AND(J450&lt;&gt;"○",COUNTIF(R450:R457,"○")&lt;&gt;0))</f>
        <v>0</v>
      </c>
    </row>
    <row r="451" spans="1:28" ht="20.100000000000001" customHeight="1" x14ac:dyDescent="0.15">
      <c r="A451" s="166">
        <f>IFERROR(IF($AB450,1001,0),3)</f>
        <v>0</v>
      </c>
      <c r="B451" s="204"/>
      <c r="C451" s="98"/>
      <c r="E451" s="177"/>
      <c r="F451" s="175"/>
      <c r="G451" s="169"/>
      <c r="H451" s="173"/>
      <c r="I451" s="173"/>
      <c r="J451" s="7"/>
      <c r="K451" s="170" t="s">
        <v>348</v>
      </c>
      <c r="L451" s="170"/>
      <c r="M451" s="170"/>
      <c r="N451" s="170"/>
      <c r="O451" s="170"/>
      <c r="P451" s="170"/>
      <c r="Q451" s="170"/>
      <c r="R451" s="4"/>
      <c r="S451" s="5"/>
      <c r="T451" s="21"/>
      <c r="U451" s="22"/>
      <c r="V451" s="22"/>
      <c r="W451" s="22"/>
      <c r="X451" s="22"/>
      <c r="Y451" s="23"/>
      <c r="Z451" s="138"/>
      <c r="AB451" s="165" t="b">
        <f t="shared" si="15"/>
        <v>0</v>
      </c>
    </row>
    <row r="452" spans="1:28" ht="20.100000000000001" customHeight="1" x14ac:dyDescent="0.15">
      <c r="C452" s="98"/>
      <c r="E452" s="177"/>
      <c r="F452" s="175"/>
      <c r="G452" s="169"/>
      <c r="H452" s="173"/>
      <c r="I452" s="173"/>
      <c r="J452" s="7"/>
      <c r="K452" s="170" t="s">
        <v>349</v>
      </c>
      <c r="L452" s="170"/>
      <c r="M452" s="170"/>
      <c r="N452" s="170"/>
      <c r="O452" s="170"/>
      <c r="P452" s="170"/>
      <c r="Q452" s="170"/>
      <c r="R452" s="4"/>
      <c r="S452" s="5"/>
      <c r="T452" s="21"/>
      <c r="U452" s="22"/>
      <c r="V452" s="22"/>
      <c r="W452" s="22"/>
      <c r="X452" s="22"/>
      <c r="Y452" s="23"/>
      <c r="Z452" s="138"/>
      <c r="AB452" s="165" t="b">
        <f t="shared" si="15"/>
        <v>0</v>
      </c>
    </row>
    <row r="453" spans="1:28" ht="20.100000000000001" customHeight="1" x14ac:dyDescent="0.15">
      <c r="C453" s="98"/>
      <c r="E453" s="177"/>
      <c r="F453" s="175"/>
      <c r="G453" s="169"/>
      <c r="H453" s="173"/>
      <c r="I453" s="173"/>
      <c r="J453" s="7"/>
      <c r="K453" s="170" t="s">
        <v>350</v>
      </c>
      <c r="L453" s="170"/>
      <c r="M453" s="170"/>
      <c r="N453" s="170"/>
      <c r="O453" s="170"/>
      <c r="P453" s="170"/>
      <c r="Q453" s="170"/>
      <c r="R453" s="4"/>
      <c r="S453" s="5"/>
      <c r="T453" s="21"/>
      <c r="U453" s="22"/>
      <c r="V453" s="22"/>
      <c r="W453" s="22"/>
      <c r="X453" s="22"/>
      <c r="Y453" s="23"/>
      <c r="Z453" s="138"/>
      <c r="AB453" s="165" t="b">
        <f t="shared" si="15"/>
        <v>0</v>
      </c>
    </row>
    <row r="454" spans="1:28" ht="20.100000000000001" customHeight="1" x14ac:dyDescent="0.15">
      <c r="C454" s="98"/>
      <c r="E454" s="177"/>
      <c r="F454" s="175"/>
      <c r="G454" s="169"/>
      <c r="H454" s="173"/>
      <c r="I454" s="173"/>
      <c r="J454" s="7"/>
      <c r="K454" s="170" t="s">
        <v>351</v>
      </c>
      <c r="L454" s="170"/>
      <c r="M454" s="170"/>
      <c r="N454" s="170"/>
      <c r="O454" s="170"/>
      <c r="P454" s="170"/>
      <c r="Q454" s="170"/>
      <c r="R454" s="4"/>
      <c r="S454" s="5"/>
      <c r="T454" s="21"/>
      <c r="U454" s="22"/>
      <c r="V454" s="22"/>
      <c r="W454" s="22"/>
      <c r="X454" s="22"/>
      <c r="Y454" s="23"/>
      <c r="Z454" s="138"/>
      <c r="AB454" s="165" t="b">
        <f t="shared" si="15"/>
        <v>0</v>
      </c>
    </row>
    <row r="455" spans="1:28" ht="20.100000000000001" customHeight="1" x14ac:dyDescent="0.15">
      <c r="C455" s="98"/>
      <c r="E455" s="177"/>
      <c r="F455" s="175"/>
      <c r="G455" s="169"/>
      <c r="H455" s="173"/>
      <c r="I455" s="173"/>
      <c r="J455" s="7"/>
      <c r="K455" s="170" t="s">
        <v>352</v>
      </c>
      <c r="L455" s="170"/>
      <c r="M455" s="170"/>
      <c r="N455" s="170"/>
      <c r="O455" s="170"/>
      <c r="P455" s="170"/>
      <c r="Q455" s="170"/>
      <c r="R455" s="4"/>
      <c r="S455" s="5"/>
      <c r="T455" s="21"/>
      <c r="U455" s="22"/>
      <c r="V455" s="22"/>
      <c r="W455" s="22"/>
      <c r="X455" s="22"/>
      <c r="Y455" s="23"/>
      <c r="Z455" s="138"/>
      <c r="AB455" s="165" t="b">
        <f t="shared" si="15"/>
        <v>0</v>
      </c>
    </row>
    <row r="456" spans="1:28" ht="20.100000000000001" customHeight="1" x14ac:dyDescent="0.15">
      <c r="C456" s="98"/>
      <c r="E456" s="177"/>
      <c r="F456" s="175"/>
      <c r="G456" s="169"/>
      <c r="H456" s="173"/>
      <c r="I456" s="173"/>
      <c r="J456" s="7"/>
      <c r="K456" s="170" t="s">
        <v>353</v>
      </c>
      <c r="L456" s="170"/>
      <c r="M456" s="170"/>
      <c r="N456" s="170"/>
      <c r="O456" s="170"/>
      <c r="P456" s="170"/>
      <c r="Q456" s="170"/>
      <c r="R456" s="4"/>
      <c r="S456" s="5"/>
      <c r="T456" s="21"/>
      <c r="U456" s="22"/>
      <c r="V456" s="22"/>
      <c r="W456" s="22"/>
      <c r="X456" s="22"/>
      <c r="Y456" s="23"/>
      <c r="Z456" s="138"/>
      <c r="AB456" s="165" t="b">
        <f t="shared" si="15"/>
        <v>0</v>
      </c>
    </row>
    <row r="457" spans="1:28" ht="20.100000000000001" customHeight="1" x14ac:dyDescent="0.15">
      <c r="C457" s="98"/>
      <c r="E457" s="177"/>
      <c r="F457" s="175"/>
      <c r="G457" s="169"/>
      <c r="H457" s="173"/>
      <c r="I457" s="173"/>
      <c r="J457" s="8"/>
      <c r="K457" s="170" t="s">
        <v>446</v>
      </c>
      <c r="L457" s="170"/>
      <c r="M457" s="170"/>
      <c r="N457" s="170"/>
      <c r="O457" s="170"/>
      <c r="P457" s="170"/>
      <c r="Q457" s="170"/>
      <c r="R457" s="4"/>
      <c r="S457" s="5"/>
      <c r="T457" s="24"/>
      <c r="U457" s="25"/>
      <c r="V457" s="25"/>
      <c r="W457" s="25"/>
      <c r="X457" s="25"/>
      <c r="Y457" s="26"/>
      <c r="Z457" s="138"/>
      <c r="AB457" s="165" t="b">
        <f t="shared" si="15"/>
        <v>0</v>
      </c>
    </row>
    <row r="458" spans="1:28" ht="20.100000000000001" customHeight="1" x14ac:dyDescent="0.15">
      <c r="A458" s="70">
        <f>IFERROR(IF(AND($R463="○",TRIM($T458)=""),1001,0),3)</f>
        <v>0</v>
      </c>
      <c r="C458" s="98"/>
      <c r="E458" s="177"/>
      <c r="F458" s="175">
        <v>2</v>
      </c>
      <c r="G458" s="169" t="s">
        <v>108</v>
      </c>
      <c r="H458" s="173"/>
      <c r="I458" s="173"/>
      <c r="J458" s="6"/>
      <c r="K458" s="170" t="s">
        <v>354</v>
      </c>
      <c r="L458" s="170"/>
      <c r="M458" s="170"/>
      <c r="N458" s="170"/>
      <c r="O458" s="170"/>
      <c r="P458" s="170"/>
      <c r="Q458" s="170"/>
      <c r="R458" s="4"/>
      <c r="S458" s="5"/>
      <c r="T458" s="12"/>
      <c r="U458" s="13"/>
      <c r="V458" s="13"/>
      <c r="W458" s="13"/>
      <c r="X458" s="13"/>
      <c r="Y458" s="14"/>
      <c r="Z458" s="138"/>
      <c r="AB458" s="165" t="b">
        <f>OR(AND(J458="○",COUNTIF(R458:R463,"○")=0),AND(J458&lt;&gt;"○",COUNTIF(R458:R463,"○")&lt;&gt;0))</f>
        <v>0</v>
      </c>
    </row>
    <row r="459" spans="1:28" ht="20.100000000000001" customHeight="1" x14ac:dyDescent="0.15">
      <c r="A459" s="166">
        <f>IFERROR(IF($AB458,1001,0),3)</f>
        <v>0</v>
      </c>
      <c r="B459" s="204"/>
      <c r="C459" s="98"/>
      <c r="E459" s="177"/>
      <c r="F459" s="175"/>
      <c r="G459" s="169"/>
      <c r="H459" s="173"/>
      <c r="I459" s="173"/>
      <c r="J459" s="7"/>
      <c r="K459" s="170" t="s">
        <v>355</v>
      </c>
      <c r="L459" s="170"/>
      <c r="M459" s="170"/>
      <c r="N459" s="170"/>
      <c r="O459" s="170"/>
      <c r="P459" s="170"/>
      <c r="Q459" s="170"/>
      <c r="R459" s="4"/>
      <c r="S459" s="5"/>
      <c r="T459" s="21"/>
      <c r="U459" s="22"/>
      <c r="V459" s="22"/>
      <c r="W459" s="22"/>
      <c r="X459" s="22"/>
      <c r="Y459" s="23"/>
      <c r="Z459" s="138"/>
      <c r="AB459" s="165" t="b">
        <f t="shared" si="15"/>
        <v>0</v>
      </c>
    </row>
    <row r="460" spans="1:28" ht="20.100000000000001" customHeight="1" x14ac:dyDescent="0.15">
      <c r="C460" s="98"/>
      <c r="E460" s="177"/>
      <c r="F460" s="175"/>
      <c r="G460" s="169"/>
      <c r="H460" s="173"/>
      <c r="I460" s="173"/>
      <c r="J460" s="7"/>
      <c r="K460" s="170" t="s">
        <v>356</v>
      </c>
      <c r="L460" s="170"/>
      <c r="M460" s="170"/>
      <c r="N460" s="170"/>
      <c r="O460" s="170"/>
      <c r="P460" s="170"/>
      <c r="Q460" s="170"/>
      <c r="R460" s="4"/>
      <c r="S460" s="5"/>
      <c r="T460" s="21"/>
      <c r="U460" s="22"/>
      <c r="V460" s="22"/>
      <c r="W460" s="22"/>
      <c r="X460" s="22"/>
      <c r="Y460" s="23"/>
      <c r="Z460" s="138"/>
      <c r="AB460" s="165" t="b">
        <f t="shared" si="15"/>
        <v>0</v>
      </c>
    </row>
    <row r="461" spans="1:28" ht="20.100000000000001" customHeight="1" x14ac:dyDescent="0.15">
      <c r="C461" s="98"/>
      <c r="E461" s="177"/>
      <c r="F461" s="175"/>
      <c r="G461" s="169"/>
      <c r="H461" s="173"/>
      <c r="I461" s="173"/>
      <c r="J461" s="7"/>
      <c r="K461" s="170" t="s">
        <v>357</v>
      </c>
      <c r="L461" s="170"/>
      <c r="M461" s="170"/>
      <c r="N461" s="170"/>
      <c r="O461" s="170"/>
      <c r="P461" s="170"/>
      <c r="Q461" s="170"/>
      <c r="R461" s="4"/>
      <c r="S461" s="5"/>
      <c r="T461" s="21"/>
      <c r="U461" s="22"/>
      <c r="V461" s="22"/>
      <c r="W461" s="22"/>
      <c r="X461" s="22"/>
      <c r="Y461" s="23"/>
      <c r="Z461" s="138"/>
      <c r="AB461" s="165" t="b">
        <f t="shared" si="15"/>
        <v>0</v>
      </c>
    </row>
    <row r="462" spans="1:28" ht="20.100000000000001" customHeight="1" x14ac:dyDescent="0.15">
      <c r="C462" s="98"/>
      <c r="E462" s="177"/>
      <c r="F462" s="175"/>
      <c r="G462" s="169"/>
      <c r="H462" s="173"/>
      <c r="I462" s="173"/>
      <c r="J462" s="7"/>
      <c r="K462" s="170" t="s">
        <v>358</v>
      </c>
      <c r="L462" s="170"/>
      <c r="M462" s="170"/>
      <c r="N462" s="170"/>
      <c r="O462" s="170"/>
      <c r="P462" s="170"/>
      <c r="Q462" s="170"/>
      <c r="R462" s="4"/>
      <c r="S462" s="5"/>
      <c r="T462" s="21"/>
      <c r="U462" s="22"/>
      <c r="V462" s="22"/>
      <c r="W462" s="22"/>
      <c r="X462" s="22"/>
      <c r="Y462" s="23"/>
      <c r="Z462" s="138"/>
      <c r="AB462" s="165" t="b">
        <f t="shared" si="15"/>
        <v>0</v>
      </c>
    </row>
    <row r="463" spans="1:28" ht="20.100000000000001" customHeight="1" x14ac:dyDescent="0.15">
      <c r="C463" s="98"/>
      <c r="E463" s="177"/>
      <c r="F463" s="175"/>
      <c r="G463" s="169"/>
      <c r="H463" s="173"/>
      <c r="I463" s="173"/>
      <c r="J463" s="8"/>
      <c r="K463" s="170" t="s">
        <v>439</v>
      </c>
      <c r="L463" s="170"/>
      <c r="M463" s="170"/>
      <c r="N463" s="170"/>
      <c r="O463" s="170"/>
      <c r="P463" s="170"/>
      <c r="Q463" s="170"/>
      <c r="R463" s="4"/>
      <c r="S463" s="5"/>
      <c r="T463" s="24"/>
      <c r="U463" s="25"/>
      <c r="V463" s="25"/>
      <c r="W463" s="25"/>
      <c r="X463" s="25"/>
      <c r="Y463" s="26"/>
      <c r="Z463" s="138"/>
      <c r="AB463" s="165" t="b">
        <f t="shared" si="15"/>
        <v>0</v>
      </c>
    </row>
    <row r="464" spans="1:28" ht="20.100000000000001" customHeight="1" x14ac:dyDescent="0.15">
      <c r="A464" s="70">
        <f>IFERROR(IF(AND($R468="○",TRIM($T464)=""),1001,0),3)</f>
        <v>0</v>
      </c>
      <c r="C464" s="98"/>
      <c r="E464" s="177"/>
      <c r="F464" s="175">
        <v>3</v>
      </c>
      <c r="G464" s="169" t="s">
        <v>109</v>
      </c>
      <c r="H464" s="173"/>
      <c r="I464" s="173"/>
      <c r="J464" s="6"/>
      <c r="K464" s="170" t="s">
        <v>359</v>
      </c>
      <c r="L464" s="170"/>
      <c r="M464" s="170"/>
      <c r="N464" s="170"/>
      <c r="O464" s="170"/>
      <c r="P464" s="170"/>
      <c r="Q464" s="170"/>
      <c r="R464" s="4"/>
      <c r="S464" s="5"/>
      <c r="T464" s="12"/>
      <c r="U464" s="13"/>
      <c r="V464" s="13"/>
      <c r="W464" s="13"/>
      <c r="X464" s="13"/>
      <c r="Y464" s="14"/>
      <c r="Z464" s="138"/>
      <c r="AB464" s="165" t="b">
        <f>OR(AND(J464="○",COUNTIF(R464:R468,"○")=0),AND(J464&lt;&gt;"○",COUNTIF(R464:R468,"○")&lt;&gt;0))</f>
        <v>0</v>
      </c>
    </row>
    <row r="465" spans="1:28" ht="20.100000000000001" customHeight="1" x14ac:dyDescent="0.15">
      <c r="A465" s="166">
        <f>IFERROR(IF($AB464,1001,0),3)</f>
        <v>0</v>
      </c>
      <c r="B465" s="204"/>
      <c r="C465" s="98"/>
      <c r="E465" s="177"/>
      <c r="F465" s="175"/>
      <c r="G465" s="169"/>
      <c r="H465" s="173"/>
      <c r="I465" s="173"/>
      <c r="J465" s="7"/>
      <c r="K465" s="170" t="s">
        <v>360</v>
      </c>
      <c r="L465" s="170"/>
      <c r="M465" s="170"/>
      <c r="N465" s="170"/>
      <c r="O465" s="170"/>
      <c r="P465" s="170"/>
      <c r="Q465" s="170"/>
      <c r="R465" s="4"/>
      <c r="S465" s="5"/>
      <c r="T465" s="21"/>
      <c r="U465" s="22"/>
      <c r="V465" s="22"/>
      <c r="W465" s="22"/>
      <c r="X465" s="22"/>
      <c r="Y465" s="23"/>
      <c r="Z465" s="138"/>
      <c r="AB465" s="165" t="b">
        <f t="shared" si="15"/>
        <v>0</v>
      </c>
    </row>
    <row r="466" spans="1:28" ht="20.100000000000001" customHeight="1" x14ac:dyDescent="0.15">
      <c r="C466" s="98"/>
      <c r="E466" s="177"/>
      <c r="F466" s="175"/>
      <c r="G466" s="169"/>
      <c r="H466" s="173"/>
      <c r="I466" s="173"/>
      <c r="J466" s="7"/>
      <c r="K466" s="170" t="s">
        <v>361</v>
      </c>
      <c r="L466" s="170"/>
      <c r="M466" s="170"/>
      <c r="N466" s="170"/>
      <c r="O466" s="170"/>
      <c r="P466" s="170"/>
      <c r="Q466" s="170"/>
      <c r="R466" s="4"/>
      <c r="S466" s="5"/>
      <c r="T466" s="21"/>
      <c r="U466" s="22"/>
      <c r="V466" s="22"/>
      <c r="W466" s="22"/>
      <c r="X466" s="22"/>
      <c r="Y466" s="23"/>
      <c r="Z466" s="138"/>
      <c r="AB466" s="165" t="b">
        <f t="shared" si="15"/>
        <v>0</v>
      </c>
    </row>
    <row r="467" spans="1:28" ht="20.100000000000001" customHeight="1" x14ac:dyDescent="0.15">
      <c r="C467" s="98"/>
      <c r="E467" s="177"/>
      <c r="F467" s="175"/>
      <c r="G467" s="169"/>
      <c r="H467" s="173"/>
      <c r="I467" s="173"/>
      <c r="J467" s="7"/>
      <c r="K467" s="170" t="s">
        <v>362</v>
      </c>
      <c r="L467" s="170"/>
      <c r="M467" s="170"/>
      <c r="N467" s="170"/>
      <c r="O467" s="170"/>
      <c r="P467" s="170"/>
      <c r="Q467" s="170"/>
      <c r="R467" s="4"/>
      <c r="S467" s="5"/>
      <c r="T467" s="21"/>
      <c r="U467" s="22"/>
      <c r="V467" s="22"/>
      <c r="W467" s="22"/>
      <c r="X467" s="22"/>
      <c r="Y467" s="23"/>
      <c r="Z467" s="138"/>
      <c r="AB467" s="165" t="b">
        <f t="shared" si="15"/>
        <v>0</v>
      </c>
    </row>
    <row r="468" spans="1:28" ht="20.100000000000001" customHeight="1" x14ac:dyDescent="0.15">
      <c r="C468" s="98"/>
      <c r="E468" s="177"/>
      <c r="F468" s="175"/>
      <c r="G468" s="169"/>
      <c r="H468" s="173"/>
      <c r="I468" s="173"/>
      <c r="J468" s="8"/>
      <c r="K468" s="170" t="s">
        <v>443</v>
      </c>
      <c r="L468" s="170"/>
      <c r="M468" s="170"/>
      <c r="N468" s="170"/>
      <c r="O468" s="170"/>
      <c r="P468" s="170"/>
      <c r="Q468" s="170"/>
      <c r="R468" s="4"/>
      <c r="S468" s="5"/>
      <c r="T468" s="24"/>
      <c r="U468" s="25"/>
      <c r="V468" s="25"/>
      <c r="W468" s="25"/>
      <c r="X468" s="25"/>
      <c r="Y468" s="26"/>
      <c r="Z468" s="138"/>
      <c r="AB468" s="165" t="b">
        <f t="shared" si="15"/>
        <v>0</v>
      </c>
    </row>
    <row r="469" spans="1:28" ht="20.100000000000001" customHeight="1" x14ac:dyDescent="0.15">
      <c r="A469" s="70">
        <f>IFERROR(IF(AND($R471="○",TRIM($T469)=""),1001,0),3)</f>
        <v>0</v>
      </c>
      <c r="C469" s="98"/>
      <c r="E469" s="177"/>
      <c r="F469" s="175">
        <v>4</v>
      </c>
      <c r="G469" s="169" t="s">
        <v>110</v>
      </c>
      <c r="H469" s="173"/>
      <c r="I469" s="173"/>
      <c r="J469" s="6"/>
      <c r="K469" s="170" t="s">
        <v>363</v>
      </c>
      <c r="L469" s="170"/>
      <c r="M469" s="170"/>
      <c r="N469" s="170"/>
      <c r="O469" s="170"/>
      <c r="P469" s="170"/>
      <c r="Q469" s="170"/>
      <c r="R469" s="4"/>
      <c r="S469" s="5"/>
      <c r="T469" s="12"/>
      <c r="U469" s="13"/>
      <c r="V469" s="13"/>
      <c r="W469" s="13"/>
      <c r="X469" s="13"/>
      <c r="Y469" s="14"/>
      <c r="Z469" s="138"/>
      <c r="AB469" s="165" t="b">
        <f>OR(AND(J469="○",COUNTIF(R469:R471,"○")=0),AND(J469&lt;&gt;"○",COUNTIF(R469:R471,"○")&lt;&gt;0))</f>
        <v>0</v>
      </c>
    </row>
    <row r="470" spans="1:28" ht="20.100000000000001" customHeight="1" x14ac:dyDescent="0.15">
      <c r="A470" s="166">
        <f>IFERROR(IF($AB469,1001,0),3)</f>
        <v>0</v>
      </c>
      <c r="B470" s="204"/>
      <c r="C470" s="98"/>
      <c r="E470" s="177"/>
      <c r="F470" s="175"/>
      <c r="G470" s="169"/>
      <c r="H470" s="173"/>
      <c r="I470" s="173"/>
      <c r="J470" s="7"/>
      <c r="K470" s="170" t="s">
        <v>364</v>
      </c>
      <c r="L470" s="170"/>
      <c r="M470" s="170"/>
      <c r="N470" s="170"/>
      <c r="O470" s="170"/>
      <c r="P470" s="170"/>
      <c r="Q470" s="170"/>
      <c r="R470" s="4"/>
      <c r="S470" s="5"/>
      <c r="T470" s="21"/>
      <c r="U470" s="22"/>
      <c r="V470" s="22"/>
      <c r="W470" s="22"/>
      <c r="X470" s="22"/>
      <c r="Y470" s="23"/>
      <c r="Z470" s="138"/>
      <c r="AB470" s="165" t="b">
        <f t="shared" si="15"/>
        <v>0</v>
      </c>
    </row>
    <row r="471" spans="1:28" ht="20.100000000000001" customHeight="1" x14ac:dyDescent="0.15">
      <c r="C471" s="98"/>
      <c r="E471" s="177"/>
      <c r="F471" s="175"/>
      <c r="G471" s="169"/>
      <c r="H471" s="173"/>
      <c r="I471" s="173"/>
      <c r="J471" s="8"/>
      <c r="K471" s="170" t="s">
        <v>440</v>
      </c>
      <c r="L471" s="170"/>
      <c r="M471" s="170"/>
      <c r="N471" s="170"/>
      <c r="O471" s="170"/>
      <c r="P471" s="170"/>
      <c r="Q471" s="170"/>
      <c r="R471" s="4"/>
      <c r="S471" s="5"/>
      <c r="T471" s="24"/>
      <c r="U471" s="25"/>
      <c r="V471" s="25"/>
      <c r="W471" s="25"/>
      <c r="X471" s="25"/>
      <c r="Y471" s="26"/>
      <c r="Z471" s="138"/>
      <c r="AB471" s="165" t="b">
        <f t="shared" si="15"/>
        <v>0</v>
      </c>
    </row>
    <row r="472" spans="1:28" ht="20.100000000000001" customHeight="1" x14ac:dyDescent="0.15">
      <c r="A472" s="70">
        <f>IFERROR(IF(AND($R481="○",TRIM($T472)=""),1001,0),3)</f>
        <v>0</v>
      </c>
      <c r="C472" s="98"/>
      <c r="E472" s="177"/>
      <c r="F472" s="175">
        <v>5</v>
      </c>
      <c r="G472" s="169" t="s">
        <v>365</v>
      </c>
      <c r="H472" s="173"/>
      <c r="I472" s="173"/>
      <c r="J472" s="6"/>
      <c r="K472" s="170" t="s">
        <v>366</v>
      </c>
      <c r="L472" s="170"/>
      <c r="M472" s="170"/>
      <c r="N472" s="170"/>
      <c r="O472" s="170"/>
      <c r="P472" s="170"/>
      <c r="Q472" s="170"/>
      <c r="R472" s="4"/>
      <c r="S472" s="5"/>
      <c r="T472" s="12"/>
      <c r="U472" s="13"/>
      <c r="V472" s="13"/>
      <c r="W472" s="13"/>
      <c r="X472" s="13"/>
      <c r="Y472" s="14"/>
      <c r="Z472" s="138"/>
      <c r="AB472" s="165" t="b">
        <f>OR(AND(J472="○",COUNTIF(R472:R481,"○")=0),AND(J472&lt;&gt;"○",COUNTIF(R472:R481,"○")&lt;&gt;0))</f>
        <v>0</v>
      </c>
    </row>
    <row r="473" spans="1:28" ht="20.100000000000001" customHeight="1" x14ac:dyDescent="0.15">
      <c r="A473" s="166">
        <f>IFERROR(IF($AB472,1001,0),3)</f>
        <v>0</v>
      </c>
      <c r="B473" s="204"/>
      <c r="C473" s="98"/>
      <c r="E473" s="177"/>
      <c r="F473" s="175"/>
      <c r="G473" s="169"/>
      <c r="H473" s="173"/>
      <c r="I473" s="173"/>
      <c r="J473" s="7"/>
      <c r="K473" s="170" t="s">
        <v>367</v>
      </c>
      <c r="L473" s="170"/>
      <c r="M473" s="170"/>
      <c r="N473" s="170"/>
      <c r="O473" s="170"/>
      <c r="P473" s="170"/>
      <c r="Q473" s="170"/>
      <c r="R473" s="4"/>
      <c r="S473" s="5"/>
      <c r="T473" s="21"/>
      <c r="U473" s="22"/>
      <c r="V473" s="22"/>
      <c r="W473" s="22"/>
      <c r="X473" s="22"/>
      <c r="Y473" s="23"/>
      <c r="Z473" s="138"/>
      <c r="AB473" s="165" t="b">
        <f t="shared" si="15"/>
        <v>0</v>
      </c>
    </row>
    <row r="474" spans="1:28" ht="20.100000000000001" customHeight="1" x14ac:dyDescent="0.15">
      <c r="C474" s="98"/>
      <c r="E474" s="177"/>
      <c r="F474" s="175"/>
      <c r="G474" s="169"/>
      <c r="H474" s="173"/>
      <c r="I474" s="173"/>
      <c r="J474" s="7"/>
      <c r="K474" s="170" t="s">
        <v>368</v>
      </c>
      <c r="L474" s="170"/>
      <c r="M474" s="170"/>
      <c r="N474" s="170"/>
      <c r="O474" s="170"/>
      <c r="P474" s="170"/>
      <c r="Q474" s="170"/>
      <c r="R474" s="4"/>
      <c r="S474" s="5"/>
      <c r="T474" s="21"/>
      <c r="U474" s="22"/>
      <c r="V474" s="22"/>
      <c r="W474" s="22"/>
      <c r="X474" s="22"/>
      <c r="Y474" s="23"/>
      <c r="Z474" s="138"/>
      <c r="AB474" s="165" t="b">
        <f t="shared" si="15"/>
        <v>0</v>
      </c>
    </row>
    <row r="475" spans="1:28" ht="20.100000000000001" customHeight="1" x14ac:dyDescent="0.15">
      <c r="C475" s="98"/>
      <c r="E475" s="177"/>
      <c r="F475" s="175"/>
      <c r="G475" s="169"/>
      <c r="H475" s="173"/>
      <c r="I475" s="173"/>
      <c r="J475" s="7"/>
      <c r="K475" s="170" t="s">
        <v>369</v>
      </c>
      <c r="L475" s="170"/>
      <c r="M475" s="170"/>
      <c r="N475" s="170"/>
      <c r="O475" s="170"/>
      <c r="P475" s="170"/>
      <c r="Q475" s="170"/>
      <c r="R475" s="4"/>
      <c r="S475" s="5"/>
      <c r="T475" s="21"/>
      <c r="U475" s="22"/>
      <c r="V475" s="22"/>
      <c r="W475" s="22"/>
      <c r="X475" s="22"/>
      <c r="Y475" s="23"/>
      <c r="Z475" s="138"/>
      <c r="AB475" s="165" t="b">
        <f t="shared" si="15"/>
        <v>0</v>
      </c>
    </row>
    <row r="476" spans="1:28" ht="20.100000000000001" customHeight="1" x14ac:dyDescent="0.15">
      <c r="C476" s="98"/>
      <c r="E476" s="177"/>
      <c r="F476" s="175"/>
      <c r="G476" s="169"/>
      <c r="H476" s="173"/>
      <c r="I476" s="173"/>
      <c r="J476" s="7"/>
      <c r="K476" s="170" t="s">
        <v>370</v>
      </c>
      <c r="L476" s="170"/>
      <c r="M476" s="170"/>
      <c r="N476" s="170"/>
      <c r="O476" s="170"/>
      <c r="P476" s="170"/>
      <c r="Q476" s="170"/>
      <c r="R476" s="4"/>
      <c r="S476" s="5"/>
      <c r="T476" s="21"/>
      <c r="U476" s="22"/>
      <c r="V476" s="22"/>
      <c r="W476" s="22"/>
      <c r="X476" s="22"/>
      <c r="Y476" s="23"/>
      <c r="Z476" s="138"/>
      <c r="AB476" s="165" t="b">
        <f t="shared" si="15"/>
        <v>0</v>
      </c>
    </row>
    <row r="477" spans="1:28" ht="20.100000000000001" customHeight="1" x14ac:dyDescent="0.15">
      <c r="C477" s="98"/>
      <c r="E477" s="177"/>
      <c r="F477" s="175"/>
      <c r="G477" s="169"/>
      <c r="H477" s="173"/>
      <c r="I477" s="173"/>
      <c r="J477" s="7"/>
      <c r="K477" s="170" t="s">
        <v>371</v>
      </c>
      <c r="L477" s="170"/>
      <c r="M477" s="170"/>
      <c r="N477" s="170"/>
      <c r="O477" s="170"/>
      <c r="P477" s="170"/>
      <c r="Q477" s="170"/>
      <c r="R477" s="4"/>
      <c r="S477" s="5"/>
      <c r="T477" s="21"/>
      <c r="U477" s="22"/>
      <c r="V477" s="22"/>
      <c r="W477" s="22"/>
      <c r="X477" s="22"/>
      <c r="Y477" s="23"/>
      <c r="Z477" s="138"/>
      <c r="AB477" s="165" t="b">
        <f t="shared" si="15"/>
        <v>0</v>
      </c>
    </row>
    <row r="478" spans="1:28" ht="20.100000000000001" customHeight="1" x14ac:dyDescent="0.15">
      <c r="C478" s="98"/>
      <c r="E478" s="177"/>
      <c r="F478" s="175"/>
      <c r="G478" s="169"/>
      <c r="H478" s="173"/>
      <c r="I478" s="173"/>
      <c r="J478" s="7"/>
      <c r="K478" s="170" t="s">
        <v>372</v>
      </c>
      <c r="L478" s="170"/>
      <c r="M478" s="170"/>
      <c r="N478" s="170"/>
      <c r="O478" s="170"/>
      <c r="P478" s="170"/>
      <c r="Q478" s="170"/>
      <c r="R478" s="4"/>
      <c r="S478" s="5"/>
      <c r="T478" s="21"/>
      <c r="U478" s="22"/>
      <c r="V478" s="22"/>
      <c r="W478" s="22"/>
      <c r="X478" s="22"/>
      <c r="Y478" s="23"/>
      <c r="Z478" s="138"/>
      <c r="AB478" s="165" t="b">
        <f t="shared" si="15"/>
        <v>0</v>
      </c>
    </row>
    <row r="479" spans="1:28" ht="20.100000000000001" customHeight="1" x14ac:dyDescent="0.15">
      <c r="C479" s="98"/>
      <c r="E479" s="177"/>
      <c r="F479" s="175"/>
      <c r="G479" s="169"/>
      <c r="H479" s="173"/>
      <c r="I479" s="173"/>
      <c r="J479" s="7"/>
      <c r="K479" s="170" t="s">
        <v>373</v>
      </c>
      <c r="L479" s="170"/>
      <c r="M479" s="170"/>
      <c r="N479" s="170"/>
      <c r="O479" s="170"/>
      <c r="P479" s="170"/>
      <c r="Q479" s="170"/>
      <c r="R479" s="4"/>
      <c r="S479" s="5"/>
      <c r="T479" s="21"/>
      <c r="U479" s="22"/>
      <c r="V479" s="22"/>
      <c r="W479" s="22"/>
      <c r="X479" s="22"/>
      <c r="Y479" s="23"/>
      <c r="Z479" s="138"/>
      <c r="AB479" s="165" t="b">
        <f t="shared" si="15"/>
        <v>0</v>
      </c>
    </row>
    <row r="480" spans="1:28" ht="20.100000000000001" customHeight="1" x14ac:dyDescent="0.15">
      <c r="C480" s="98"/>
      <c r="E480" s="177"/>
      <c r="F480" s="175"/>
      <c r="G480" s="169"/>
      <c r="H480" s="173"/>
      <c r="I480" s="173"/>
      <c r="J480" s="7"/>
      <c r="K480" s="170" t="s">
        <v>374</v>
      </c>
      <c r="L480" s="170"/>
      <c r="M480" s="170"/>
      <c r="N480" s="170"/>
      <c r="O480" s="170"/>
      <c r="P480" s="170"/>
      <c r="Q480" s="170"/>
      <c r="R480" s="4"/>
      <c r="S480" s="5"/>
      <c r="T480" s="21"/>
      <c r="U480" s="22"/>
      <c r="V480" s="22"/>
      <c r="W480" s="22"/>
      <c r="X480" s="22"/>
      <c r="Y480" s="23"/>
      <c r="Z480" s="138"/>
      <c r="AB480" s="165" t="b">
        <f t="shared" si="15"/>
        <v>0</v>
      </c>
    </row>
    <row r="481" spans="1:28" ht="20.100000000000001" customHeight="1" x14ac:dyDescent="0.15">
      <c r="C481" s="98"/>
      <c r="E481" s="177"/>
      <c r="F481" s="175"/>
      <c r="G481" s="169"/>
      <c r="H481" s="173"/>
      <c r="I481" s="173"/>
      <c r="J481" s="8"/>
      <c r="K481" s="170" t="s">
        <v>449</v>
      </c>
      <c r="L481" s="170"/>
      <c r="M481" s="170"/>
      <c r="N481" s="170"/>
      <c r="O481" s="170"/>
      <c r="P481" s="170"/>
      <c r="Q481" s="170"/>
      <c r="R481" s="4"/>
      <c r="S481" s="5"/>
      <c r="T481" s="24"/>
      <c r="U481" s="25"/>
      <c r="V481" s="25"/>
      <c r="W481" s="25"/>
      <c r="X481" s="25"/>
      <c r="Y481" s="26"/>
      <c r="Z481" s="138"/>
      <c r="AB481" s="165" t="b">
        <f t="shared" si="15"/>
        <v>0</v>
      </c>
    </row>
    <row r="482" spans="1:28" ht="20.100000000000001" customHeight="1" x14ac:dyDescent="0.15">
      <c r="A482" s="70">
        <f>IFERROR(IF(AND($R485="○",TRIM($T482)=""),1001,0),3)</f>
        <v>0</v>
      </c>
      <c r="C482" s="98"/>
      <c r="E482" s="177"/>
      <c r="F482" s="175">
        <v>6</v>
      </c>
      <c r="G482" s="169" t="s">
        <v>375</v>
      </c>
      <c r="H482" s="169"/>
      <c r="I482" s="169"/>
      <c r="J482" s="6"/>
      <c r="K482" s="170" t="s">
        <v>376</v>
      </c>
      <c r="L482" s="170"/>
      <c r="M482" s="170"/>
      <c r="N482" s="170"/>
      <c r="O482" s="170"/>
      <c r="P482" s="170"/>
      <c r="Q482" s="170"/>
      <c r="R482" s="4"/>
      <c r="S482" s="5"/>
      <c r="T482" s="12"/>
      <c r="U482" s="13"/>
      <c r="V482" s="13"/>
      <c r="W482" s="13"/>
      <c r="X482" s="13"/>
      <c r="Y482" s="14"/>
      <c r="Z482" s="138"/>
      <c r="AB482" s="165" t="b">
        <f>OR(AND(J482="○",COUNTIF(R482:R485,"○")=0),AND(J482&lt;&gt;"○",COUNTIF(R482:R485,"○")&lt;&gt;0))</f>
        <v>0</v>
      </c>
    </row>
    <row r="483" spans="1:28" ht="20.100000000000001" customHeight="1" x14ac:dyDescent="0.15">
      <c r="A483" s="166">
        <f>IFERROR(IF($AB482,1001,0),3)</f>
        <v>0</v>
      </c>
      <c r="B483" s="204"/>
      <c r="C483" s="98"/>
      <c r="E483" s="177"/>
      <c r="F483" s="175"/>
      <c r="G483" s="169"/>
      <c r="H483" s="169"/>
      <c r="I483" s="169"/>
      <c r="J483" s="7"/>
      <c r="K483" s="170" t="s">
        <v>377</v>
      </c>
      <c r="L483" s="170"/>
      <c r="M483" s="170"/>
      <c r="N483" s="170"/>
      <c r="O483" s="170"/>
      <c r="P483" s="170"/>
      <c r="Q483" s="170"/>
      <c r="R483" s="4"/>
      <c r="S483" s="5"/>
      <c r="T483" s="21"/>
      <c r="U483" s="22"/>
      <c r="V483" s="22"/>
      <c r="W483" s="22"/>
      <c r="X483" s="22"/>
      <c r="Y483" s="23"/>
      <c r="Z483" s="138"/>
      <c r="AB483" s="165" t="b">
        <f t="shared" ref="AB483:AB546" si="16">AB482</f>
        <v>0</v>
      </c>
    </row>
    <row r="484" spans="1:28" ht="20.100000000000001" customHeight="1" x14ac:dyDescent="0.15">
      <c r="C484" s="98"/>
      <c r="E484" s="177"/>
      <c r="F484" s="175"/>
      <c r="G484" s="169"/>
      <c r="H484" s="169"/>
      <c r="I484" s="169"/>
      <c r="J484" s="7"/>
      <c r="K484" s="170" t="s">
        <v>378</v>
      </c>
      <c r="L484" s="170"/>
      <c r="M484" s="170"/>
      <c r="N484" s="170"/>
      <c r="O484" s="170"/>
      <c r="P484" s="170"/>
      <c r="Q484" s="170"/>
      <c r="R484" s="4"/>
      <c r="S484" s="5"/>
      <c r="T484" s="21"/>
      <c r="U484" s="22"/>
      <c r="V484" s="22"/>
      <c r="W484" s="22"/>
      <c r="X484" s="22"/>
      <c r="Y484" s="23"/>
      <c r="Z484" s="138"/>
      <c r="AB484" s="165" t="b">
        <f t="shared" si="16"/>
        <v>0</v>
      </c>
    </row>
    <row r="485" spans="1:28" ht="20.100000000000001" customHeight="1" x14ac:dyDescent="0.15">
      <c r="C485" s="98"/>
      <c r="E485" s="177"/>
      <c r="F485" s="175"/>
      <c r="G485" s="169"/>
      <c r="H485" s="169"/>
      <c r="I485" s="169"/>
      <c r="J485" s="8"/>
      <c r="K485" s="170" t="s">
        <v>445</v>
      </c>
      <c r="L485" s="170"/>
      <c r="M485" s="170"/>
      <c r="N485" s="170"/>
      <c r="O485" s="170"/>
      <c r="P485" s="170"/>
      <c r="Q485" s="170"/>
      <c r="R485" s="4"/>
      <c r="S485" s="5"/>
      <c r="T485" s="24"/>
      <c r="U485" s="25"/>
      <c r="V485" s="25"/>
      <c r="W485" s="25"/>
      <c r="X485" s="25"/>
      <c r="Y485" s="26"/>
      <c r="Z485" s="138"/>
      <c r="AB485" s="165" t="b">
        <f t="shared" si="16"/>
        <v>0</v>
      </c>
    </row>
    <row r="486" spans="1:28" ht="30" customHeight="1" x14ac:dyDescent="0.15">
      <c r="A486" s="70">
        <f>IFERROR(IF(OR(AND($J486="○", OR(TRIM($R486)="",TRIM($T486)="")),AND($J486&lt;&gt;"○",$R486="○")),1001,0),3)</f>
        <v>0</v>
      </c>
      <c r="C486" s="98"/>
      <c r="E486" s="177"/>
      <c r="F486" s="176">
        <v>7</v>
      </c>
      <c r="G486" s="169" t="s">
        <v>139</v>
      </c>
      <c r="H486" s="169"/>
      <c r="I486" s="169"/>
      <c r="J486" s="2"/>
      <c r="K486" s="170" t="s">
        <v>459</v>
      </c>
      <c r="L486" s="170"/>
      <c r="M486" s="170"/>
      <c r="N486" s="170"/>
      <c r="O486" s="170"/>
      <c r="P486" s="170"/>
      <c r="Q486" s="170"/>
      <c r="R486" s="4"/>
      <c r="S486" s="5"/>
      <c r="T486" s="9"/>
      <c r="U486" s="10"/>
      <c r="V486" s="10"/>
      <c r="W486" s="10"/>
      <c r="X486" s="10"/>
      <c r="Y486" s="11"/>
      <c r="Z486" s="138"/>
      <c r="AB486" s="165" t="b">
        <f>OR(AND(J486="○",R486&lt;&gt;"○"),AND(J486&lt;&gt;"○",R486="○"))</f>
        <v>0</v>
      </c>
    </row>
    <row r="487" spans="1:28" ht="20.100000000000001" customHeight="1" x14ac:dyDescent="0.15">
      <c r="A487" s="70">
        <f>IFERROR(IF(AND($R489="○",TRIM($T487)=""),1001,0),3)</f>
        <v>0</v>
      </c>
      <c r="C487" s="98"/>
      <c r="E487" s="177" t="s">
        <v>111</v>
      </c>
      <c r="F487" s="175">
        <v>1</v>
      </c>
      <c r="G487" s="169" t="s">
        <v>112</v>
      </c>
      <c r="H487" s="173"/>
      <c r="I487" s="173"/>
      <c r="J487" s="6"/>
      <c r="K487" s="170" t="s">
        <v>379</v>
      </c>
      <c r="L487" s="170"/>
      <c r="M487" s="170"/>
      <c r="N487" s="170"/>
      <c r="O487" s="170"/>
      <c r="P487" s="170"/>
      <c r="Q487" s="170"/>
      <c r="R487" s="4"/>
      <c r="S487" s="5"/>
      <c r="T487" s="12"/>
      <c r="U487" s="13"/>
      <c r="V487" s="13"/>
      <c r="W487" s="13"/>
      <c r="X487" s="13"/>
      <c r="Y487" s="14"/>
      <c r="Z487" s="138"/>
      <c r="AB487" s="165" t="b">
        <f>OR(AND(J487="○",COUNTIF(R487:R489,"○")=0),AND(J487&lt;&gt;"○",COUNTIF(R487:R489,"○")&lt;&gt;0))</f>
        <v>0</v>
      </c>
    </row>
    <row r="488" spans="1:28" ht="20.100000000000001" customHeight="1" x14ac:dyDescent="0.15">
      <c r="A488" s="166">
        <f>IFERROR(IF($AB487,1001,0),3)</f>
        <v>0</v>
      </c>
      <c r="B488" s="204"/>
      <c r="C488" s="98"/>
      <c r="E488" s="177"/>
      <c r="F488" s="175"/>
      <c r="G488" s="169"/>
      <c r="H488" s="173"/>
      <c r="I488" s="173"/>
      <c r="J488" s="7"/>
      <c r="K488" s="170" t="s">
        <v>380</v>
      </c>
      <c r="L488" s="170"/>
      <c r="M488" s="170"/>
      <c r="N488" s="170"/>
      <c r="O488" s="170"/>
      <c r="P488" s="170"/>
      <c r="Q488" s="170"/>
      <c r="R488" s="4"/>
      <c r="S488" s="5"/>
      <c r="T488" s="21"/>
      <c r="U488" s="22"/>
      <c r="V488" s="22"/>
      <c r="W488" s="22"/>
      <c r="X488" s="22"/>
      <c r="Y488" s="23"/>
      <c r="Z488" s="138"/>
      <c r="AB488" s="165" t="b">
        <f t="shared" si="16"/>
        <v>0</v>
      </c>
    </row>
    <row r="489" spans="1:28" ht="20.100000000000001" customHeight="1" x14ac:dyDescent="0.15">
      <c r="C489" s="98"/>
      <c r="E489" s="177"/>
      <c r="F489" s="175"/>
      <c r="G489" s="169"/>
      <c r="H489" s="173"/>
      <c r="I489" s="173"/>
      <c r="J489" s="8"/>
      <c r="K489" s="170" t="s">
        <v>440</v>
      </c>
      <c r="L489" s="170"/>
      <c r="M489" s="170"/>
      <c r="N489" s="170"/>
      <c r="O489" s="170"/>
      <c r="P489" s="170"/>
      <c r="Q489" s="170"/>
      <c r="R489" s="4"/>
      <c r="S489" s="5"/>
      <c r="T489" s="24"/>
      <c r="U489" s="25"/>
      <c r="V489" s="25"/>
      <c r="W489" s="25"/>
      <c r="X489" s="25"/>
      <c r="Y489" s="26"/>
      <c r="Z489" s="138"/>
      <c r="AB489" s="165" t="b">
        <f t="shared" si="16"/>
        <v>0</v>
      </c>
    </row>
    <row r="490" spans="1:28" ht="20.100000000000001" customHeight="1" x14ac:dyDescent="0.15">
      <c r="A490" s="70">
        <f>IFERROR(IF(AND($R496="○",TRIM($T490)=""),1001,0),3)</f>
        <v>0</v>
      </c>
      <c r="C490" s="98"/>
      <c r="E490" s="177"/>
      <c r="F490" s="175">
        <v>2</v>
      </c>
      <c r="G490" s="169" t="s">
        <v>113</v>
      </c>
      <c r="H490" s="169"/>
      <c r="I490" s="169"/>
      <c r="J490" s="6"/>
      <c r="K490" s="170" t="s">
        <v>381</v>
      </c>
      <c r="L490" s="170"/>
      <c r="M490" s="170"/>
      <c r="N490" s="170"/>
      <c r="O490" s="170"/>
      <c r="P490" s="170"/>
      <c r="Q490" s="170"/>
      <c r="R490" s="4"/>
      <c r="S490" s="5"/>
      <c r="T490" s="12"/>
      <c r="U490" s="13"/>
      <c r="V490" s="13"/>
      <c r="W490" s="13"/>
      <c r="X490" s="13"/>
      <c r="Y490" s="14"/>
      <c r="Z490" s="138"/>
      <c r="AB490" s="165" t="b">
        <f>OR(AND(J490="○",COUNTIF(R490:R496,"○")=0),AND(J490&lt;&gt;"○",COUNTIF(R490:R496,"○")&lt;&gt;0))</f>
        <v>0</v>
      </c>
    </row>
    <row r="491" spans="1:28" ht="20.100000000000001" customHeight="1" x14ac:dyDescent="0.15">
      <c r="A491" s="166">
        <f>IFERROR(IF($AB490,1001,0),3)</f>
        <v>0</v>
      </c>
      <c r="B491" s="204"/>
      <c r="C491" s="98"/>
      <c r="E491" s="177"/>
      <c r="F491" s="175"/>
      <c r="G491" s="169"/>
      <c r="H491" s="169"/>
      <c r="I491" s="169"/>
      <c r="J491" s="7"/>
      <c r="K491" s="170" t="s">
        <v>382</v>
      </c>
      <c r="L491" s="170"/>
      <c r="M491" s="170"/>
      <c r="N491" s="170"/>
      <c r="O491" s="170"/>
      <c r="P491" s="170"/>
      <c r="Q491" s="170"/>
      <c r="R491" s="4"/>
      <c r="S491" s="5"/>
      <c r="T491" s="21"/>
      <c r="U491" s="22"/>
      <c r="V491" s="22"/>
      <c r="W491" s="22"/>
      <c r="X491" s="22"/>
      <c r="Y491" s="23"/>
      <c r="Z491" s="138"/>
      <c r="AB491" s="165" t="b">
        <f t="shared" si="16"/>
        <v>0</v>
      </c>
    </row>
    <row r="492" spans="1:28" ht="20.100000000000001" customHeight="1" x14ac:dyDescent="0.15">
      <c r="C492" s="98"/>
      <c r="E492" s="177"/>
      <c r="F492" s="175"/>
      <c r="G492" s="169"/>
      <c r="H492" s="169"/>
      <c r="I492" s="169"/>
      <c r="J492" s="7"/>
      <c r="K492" s="170" t="s">
        <v>383</v>
      </c>
      <c r="L492" s="170"/>
      <c r="M492" s="170"/>
      <c r="N492" s="170"/>
      <c r="O492" s="170"/>
      <c r="P492" s="170"/>
      <c r="Q492" s="170"/>
      <c r="R492" s="4"/>
      <c r="S492" s="5"/>
      <c r="T492" s="21"/>
      <c r="U492" s="22"/>
      <c r="V492" s="22"/>
      <c r="W492" s="22"/>
      <c r="X492" s="22"/>
      <c r="Y492" s="23"/>
      <c r="Z492" s="138"/>
      <c r="AB492" s="165" t="b">
        <f t="shared" si="16"/>
        <v>0</v>
      </c>
    </row>
    <row r="493" spans="1:28" ht="20.100000000000001" customHeight="1" x14ac:dyDescent="0.15">
      <c r="C493" s="98"/>
      <c r="E493" s="177"/>
      <c r="F493" s="175"/>
      <c r="G493" s="169"/>
      <c r="H493" s="169"/>
      <c r="I493" s="169"/>
      <c r="J493" s="7"/>
      <c r="K493" s="170" t="s">
        <v>384</v>
      </c>
      <c r="L493" s="170"/>
      <c r="M493" s="170"/>
      <c r="N493" s="170"/>
      <c r="O493" s="170"/>
      <c r="P493" s="170"/>
      <c r="Q493" s="170"/>
      <c r="R493" s="4"/>
      <c r="S493" s="5"/>
      <c r="T493" s="21"/>
      <c r="U493" s="22"/>
      <c r="V493" s="22"/>
      <c r="W493" s="22"/>
      <c r="X493" s="22"/>
      <c r="Y493" s="23"/>
      <c r="Z493" s="138"/>
      <c r="AB493" s="165" t="b">
        <f t="shared" si="16"/>
        <v>0</v>
      </c>
    </row>
    <row r="494" spans="1:28" ht="20.100000000000001" customHeight="1" x14ac:dyDescent="0.15">
      <c r="C494" s="98"/>
      <c r="E494" s="177"/>
      <c r="F494" s="175"/>
      <c r="G494" s="169"/>
      <c r="H494" s="169"/>
      <c r="I494" s="169"/>
      <c r="J494" s="7"/>
      <c r="K494" s="170" t="s">
        <v>385</v>
      </c>
      <c r="L494" s="170"/>
      <c r="M494" s="170"/>
      <c r="N494" s="170"/>
      <c r="O494" s="170"/>
      <c r="P494" s="170"/>
      <c r="Q494" s="170"/>
      <c r="R494" s="4"/>
      <c r="S494" s="5"/>
      <c r="T494" s="21"/>
      <c r="U494" s="22"/>
      <c r="V494" s="22"/>
      <c r="W494" s="22"/>
      <c r="X494" s="22"/>
      <c r="Y494" s="23"/>
      <c r="Z494" s="138"/>
      <c r="AB494" s="165" t="b">
        <f t="shared" si="16"/>
        <v>0</v>
      </c>
    </row>
    <row r="495" spans="1:28" ht="20.100000000000001" customHeight="1" x14ac:dyDescent="0.15">
      <c r="C495" s="98"/>
      <c r="E495" s="177"/>
      <c r="F495" s="175"/>
      <c r="G495" s="169"/>
      <c r="H495" s="169"/>
      <c r="I495" s="169"/>
      <c r="J495" s="7"/>
      <c r="K495" s="170" t="s">
        <v>386</v>
      </c>
      <c r="L495" s="170"/>
      <c r="M495" s="170"/>
      <c r="N495" s="170"/>
      <c r="O495" s="170"/>
      <c r="P495" s="170"/>
      <c r="Q495" s="170"/>
      <c r="R495" s="4"/>
      <c r="S495" s="5"/>
      <c r="T495" s="21"/>
      <c r="U495" s="22"/>
      <c r="V495" s="22"/>
      <c r="W495" s="22"/>
      <c r="X495" s="22"/>
      <c r="Y495" s="23"/>
      <c r="Z495" s="138"/>
      <c r="AB495" s="165" t="b">
        <f t="shared" si="16"/>
        <v>0</v>
      </c>
    </row>
    <row r="496" spans="1:28" ht="20.100000000000001" customHeight="1" x14ac:dyDescent="0.15">
      <c r="C496" s="98"/>
      <c r="E496" s="177"/>
      <c r="F496" s="175"/>
      <c r="G496" s="169"/>
      <c r="H496" s="169"/>
      <c r="I496" s="169"/>
      <c r="J496" s="8"/>
      <c r="K496" s="170" t="s">
        <v>438</v>
      </c>
      <c r="L496" s="170"/>
      <c r="M496" s="170"/>
      <c r="N496" s="170"/>
      <c r="O496" s="170"/>
      <c r="P496" s="170"/>
      <c r="Q496" s="170"/>
      <c r="R496" s="4"/>
      <c r="S496" s="5"/>
      <c r="T496" s="24"/>
      <c r="U496" s="25"/>
      <c r="V496" s="25"/>
      <c r="W496" s="25"/>
      <c r="X496" s="25"/>
      <c r="Y496" s="26"/>
      <c r="Z496" s="138"/>
      <c r="AB496" s="165" t="b">
        <f t="shared" si="16"/>
        <v>0</v>
      </c>
    </row>
    <row r="497" spans="1:28" ht="30" customHeight="1" x14ac:dyDescent="0.15">
      <c r="A497" s="70">
        <f>IFERROR(IF(OR(AND($J497="○", OR(TRIM($R497)="",TRIM($T497)="")),AND($J497&lt;&gt;"○",$R497="○")),1001,0),3)</f>
        <v>0</v>
      </c>
      <c r="C497" s="98"/>
      <c r="E497" s="177"/>
      <c r="F497" s="176">
        <v>3</v>
      </c>
      <c r="G497" s="169" t="s">
        <v>139</v>
      </c>
      <c r="H497" s="169"/>
      <c r="I497" s="169"/>
      <c r="J497" s="2"/>
      <c r="K497" s="170" t="s">
        <v>459</v>
      </c>
      <c r="L497" s="170"/>
      <c r="M497" s="170"/>
      <c r="N497" s="170"/>
      <c r="O497" s="170"/>
      <c r="P497" s="170"/>
      <c r="Q497" s="170"/>
      <c r="R497" s="4"/>
      <c r="S497" s="5"/>
      <c r="T497" s="9"/>
      <c r="U497" s="10"/>
      <c r="V497" s="10"/>
      <c r="W497" s="10"/>
      <c r="X497" s="10"/>
      <c r="Y497" s="11"/>
      <c r="Z497" s="138"/>
      <c r="AB497" s="165" t="b">
        <f>OR(AND(J497="○",R497&lt;&gt;"○"),AND(J497&lt;&gt;"○",R497="○"))</f>
        <v>0</v>
      </c>
    </row>
    <row r="498" spans="1:28" ht="20.100000000000001" customHeight="1" x14ac:dyDescent="0.15">
      <c r="A498" s="70">
        <f>IFERROR(IF(AND($R501="○",TRIM($T498)=""),1001,0),3)</f>
        <v>0</v>
      </c>
      <c r="C498" s="98"/>
      <c r="E498" s="177" t="s">
        <v>114</v>
      </c>
      <c r="F498" s="175">
        <v>1</v>
      </c>
      <c r="G498" s="169" t="s">
        <v>115</v>
      </c>
      <c r="H498" s="173"/>
      <c r="I498" s="173"/>
      <c r="J498" s="6"/>
      <c r="K498" s="170" t="s">
        <v>387</v>
      </c>
      <c r="L498" s="170"/>
      <c r="M498" s="170"/>
      <c r="N498" s="170"/>
      <c r="O498" s="170"/>
      <c r="P498" s="170"/>
      <c r="Q498" s="170"/>
      <c r="R498" s="4"/>
      <c r="S498" s="5"/>
      <c r="T498" s="12"/>
      <c r="U498" s="13"/>
      <c r="V498" s="13"/>
      <c r="W498" s="13"/>
      <c r="X498" s="13"/>
      <c r="Y498" s="14"/>
      <c r="Z498" s="138"/>
      <c r="AB498" s="165" t="b">
        <f>OR(AND(J498="○",COUNTIF(R498:R501,"○")=0),AND(J498&lt;&gt;"○",COUNTIF(R498:R501,"○")&lt;&gt;0))</f>
        <v>0</v>
      </c>
    </row>
    <row r="499" spans="1:28" ht="20.100000000000001" customHeight="1" x14ac:dyDescent="0.15">
      <c r="A499" s="166">
        <f>IFERROR(IF($AB498,1001,0),3)</f>
        <v>0</v>
      </c>
      <c r="B499" s="204"/>
      <c r="C499" s="98"/>
      <c r="E499" s="177"/>
      <c r="F499" s="175"/>
      <c r="G499" s="169"/>
      <c r="H499" s="173"/>
      <c r="I499" s="173"/>
      <c r="J499" s="7"/>
      <c r="K499" s="170" t="s">
        <v>388</v>
      </c>
      <c r="L499" s="170"/>
      <c r="M499" s="170"/>
      <c r="N499" s="170"/>
      <c r="O499" s="170"/>
      <c r="P499" s="170"/>
      <c r="Q499" s="170"/>
      <c r="R499" s="4"/>
      <c r="S499" s="5"/>
      <c r="T499" s="21"/>
      <c r="U499" s="22"/>
      <c r="V499" s="22"/>
      <c r="W499" s="22"/>
      <c r="X499" s="22"/>
      <c r="Y499" s="23"/>
      <c r="Z499" s="138"/>
      <c r="AB499" s="165" t="b">
        <f t="shared" si="16"/>
        <v>0</v>
      </c>
    </row>
    <row r="500" spans="1:28" ht="20.100000000000001" customHeight="1" x14ac:dyDescent="0.15">
      <c r="C500" s="98"/>
      <c r="E500" s="177"/>
      <c r="F500" s="175"/>
      <c r="G500" s="169"/>
      <c r="H500" s="173"/>
      <c r="I500" s="173"/>
      <c r="J500" s="7"/>
      <c r="K500" s="170" t="s">
        <v>389</v>
      </c>
      <c r="L500" s="170"/>
      <c r="M500" s="170"/>
      <c r="N500" s="170"/>
      <c r="O500" s="170"/>
      <c r="P500" s="170"/>
      <c r="Q500" s="170"/>
      <c r="R500" s="4"/>
      <c r="S500" s="5"/>
      <c r="T500" s="21"/>
      <c r="U500" s="22"/>
      <c r="V500" s="22"/>
      <c r="W500" s="22"/>
      <c r="X500" s="22"/>
      <c r="Y500" s="23"/>
      <c r="Z500" s="138"/>
      <c r="AB500" s="165" t="b">
        <f t="shared" si="16"/>
        <v>0</v>
      </c>
    </row>
    <row r="501" spans="1:28" ht="20.100000000000001" customHeight="1" x14ac:dyDescent="0.15">
      <c r="C501" s="98"/>
      <c r="E501" s="177"/>
      <c r="F501" s="175"/>
      <c r="G501" s="169"/>
      <c r="H501" s="173"/>
      <c r="I501" s="173"/>
      <c r="J501" s="8"/>
      <c r="K501" s="170" t="s">
        <v>450</v>
      </c>
      <c r="L501" s="170"/>
      <c r="M501" s="170"/>
      <c r="N501" s="170"/>
      <c r="O501" s="170"/>
      <c r="P501" s="170"/>
      <c r="Q501" s="170"/>
      <c r="R501" s="4"/>
      <c r="S501" s="5"/>
      <c r="T501" s="24"/>
      <c r="U501" s="25"/>
      <c r="V501" s="25"/>
      <c r="W501" s="25"/>
      <c r="X501" s="25"/>
      <c r="Y501" s="26"/>
      <c r="Z501" s="138"/>
      <c r="AB501" s="165" t="b">
        <f t="shared" si="16"/>
        <v>0</v>
      </c>
    </row>
    <row r="502" spans="1:28" ht="20.100000000000001" customHeight="1" x14ac:dyDescent="0.15">
      <c r="A502" s="70">
        <f>IFERROR(IF(AND($R506="○",TRIM($T502)=""),1001,0),3)</f>
        <v>0</v>
      </c>
      <c r="C502" s="98"/>
      <c r="E502" s="177"/>
      <c r="F502" s="175">
        <v>2</v>
      </c>
      <c r="G502" s="169" t="s">
        <v>116</v>
      </c>
      <c r="H502" s="173"/>
      <c r="I502" s="173"/>
      <c r="J502" s="6"/>
      <c r="K502" s="170" t="s">
        <v>390</v>
      </c>
      <c r="L502" s="170"/>
      <c r="M502" s="170"/>
      <c r="N502" s="170"/>
      <c r="O502" s="170"/>
      <c r="P502" s="170"/>
      <c r="Q502" s="170"/>
      <c r="R502" s="4"/>
      <c r="S502" s="5"/>
      <c r="T502" s="12"/>
      <c r="U502" s="13"/>
      <c r="V502" s="13"/>
      <c r="W502" s="13"/>
      <c r="X502" s="13"/>
      <c r="Y502" s="14"/>
      <c r="Z502" s="138"/>
      <c r="AB502" s="165" t="b">
        <f>OR(AND(J502="○",COUNTIF(R502:R506,"○")=0),AND(J502&lt;&gt;"○",COUNTIF(R502:R506,"○")&lt;&gt;0))</f>
        <v>0</v>
      </c>
    </row>
    <row r="503" spans="1:28" ht="20.100000000000001" customHeight="1" x14ac:dyDescent="0.15">
      <c r="A503" s="166">
        <f>IFERROR(IF($AB502,1001,0),3)</f>
        <v>0</v>
      </c>
      <c r="B503" s="204"/>
      <c r="C503" s="98"/>
      <c r="E503" s="177"/>
      <c r="F503" s="175"/>
      <c r="G503" s="169"/>
      <c r="H503" s="173"/>
      <c r="I503" s="173"/>
      <c r="J503" s="7"/>
      <c r="K503" s="170" t="s">
        <v>391</v>
      </c>
      <c r="L503" s="170"/>
      <c r="M503" s="170"/>
      <c r="N503" s="170"/>
      <c r="O503" s="170"/>
      <c r="P503" s="170"/>
      <c r="Q503" s="170"/>
      <c r="R503" s="4"/>
      <c r="S503" s="5"/>
      <c r="T503" s="21"/>
      <c r="U503" s="22"/>
      <c r="V503" s="22"/>
      <c r="W503" s="22"/>
      <c r="X503" s="22"/>
      <c r="Y503" s="23"/>
      <c r="Z503" s="138"/>
      <c r="AB503" s="165" t="b">
        <f t="shared" si="16"/>
        <v>0</v>
      </c>
    </row>
    <row r="504" spans="1:28" ht="20.100000000000001" customHeight="1" x14ac:dyDescent="0.15">
      <c r="C504" s="98"/>
      <c r="E504" s="177"/>
      <c r="F504" s="175"/>
      <c r="G504" s="169"/>
      <c r="H504" s="173"/>
      <c r="I504" s="173"/>
      <c r="J504" s="7"/>
      <c r="K504" s="170" t="s">
        <v>392</v>
      </c>
      <c r="L504" s="170"/>
      <c r="M504" s="170"/>
      <c r="N504" s="170"/>
      <c r="O504" s="170"/>
      <c r="P504" s="170"/>
      <c r="Q504" s="170"/>
      <c r="R504" s="4"/>
      <c r="S504" s="5"/>
      <c r="T504" s="21"/>
      <c r="U504" s="22"/>
      <c r="V504" s="22"/>
      <c r="W504" s="22"/>
      <c r="X504" s="22"/>
      <c r="Y504" s="23"/>
      <c r="Z504" s="138"/>
      <c r="AB504" s="165" t="b">
        <f t="shared" si="16"/>
        <v>0</v>
      </c>
    </row>
    <row r="505" spans="1:28" ht="20.100000000000001" customHeight="1" x14ac:dyDescent="0.15">
      <c r="C505" s="98"/>
      <c r="E505" s="177"/>
      <c r="F505" s="175"/>
      <c r="G505" s="169"/>
      <c r="H505" s="173"/>
      <c r="I505" s="173"/>
      <c r="J505" s="7"/>
      <c r="K505" s="170" t="s">
        <v>393</v>
      </c>
      <c r="L505" s="170"/>
      <c r="M505" s="170"/>
      <c r="N505" s="170"/>
      <c r="O505" s="170"/>
      <c r="P505" s="170"/>
      <c r="Q505" s="170"/>
      <c r="R505" s="4"/>
      <c r="S505" s="5"/>
      <c r="T505" s="21"/>
      <c r="U505" s="22"/>
      <c r="V505" s="22"/>
      <c r="W505" s="22"/>
      <c r="X505" s="22"/>
      <c r="Y505" s="23"/>
      <c r="Z505" s="138"/>
      <c r="AB505" s="165" t="b">
        <f t="shared" si="16"/>
        <v>0</v>
      </c>
    </row>
    <row r="506" spans="1:28" ht="20.100000000000001" customHeight="1" x14ac:dyDescent="0.15">
      <c r="C506" s="98"/>
      <c r="E506" s="177"/>
      <c r="F506" s="175"/>
      <c r="G506" s="169"/>
      <c r="H506" s="173"/>
      <c r="I506" s="173"/>
      <c r="J506" s="8"/>
      <c r="K506" s="170" t="s">
        <v>451</v>
      </c>
      <c r="L506" s="170"/>
      <c r="M506" s="170"/>
      <c r="N506" s="170"/>
      <c r="O506" s="170"/>
      <c r="P506" s="170"/>
      <c r="Q506" s="170"/>
      <c r="R506" s="4"/>
      <c r="S506" s="5"/>
      <c r="T506" s="24"/>
      <c r="U506" s="25"/>
      <c r="V506" s="25"/>
      <c r="W506" s="25"/>
      <c r="X506" s="25"/>
      <c r="Y506" s="26"/>
      <c r="Z506" s="138"/>
      <c r="AB506" s="165" t="b">
        <f t="shared" si="16"/>
        <v>0</v>
      </c>
    </row>
    <row r="507" spans="1:28" ht="20.100000000000001" customHeight="1" x14ac:dyDescent="0.15">
      <c r="A507" s="70">
        <f>IFERROR(IF(AND($R511="○",TRIM($T507)=""),1001,0),3)</f>
        <v>0</v>
      </c>
      <c r="C507" s="98"/>
      <c r="E507" s="177"/>
      <c r="F507" s="175">
        <v>3</v>
      </c>
      <c r="G507" s="169" t="s">
        <v>394</v>
      </c>
      <c r="H507" s="173"/>
      <c r="I507" s="173"/>
      <c r="J507" s="6"/>
      <c r="K507" s="170" t="s">
        <v>395</v>
      </c>
      <c r="L507" s="170"/>
      <c r="M507" s="170"/>
      <c r="N507" s="170"/>
      <c r="O507" s="170"/>
      <c r="P507" s="170"/>
      <c r="Q507" s="170"/>
      <c r="R507" s="4"/>
      <c r="S507" s="5"/>
      <c r="T507" s="12"/>
      <c r="U507" s="13"/>
      <c r="V507" s="13"/>
      <c r="W507" s="13"/>
      <c r="X507" s="13"/>
      <c r="Y507" s="14"/>
      <c r="Z507" s="138"/>
      <c r="AB507" s="165" t="b">
        <f>OR(AND(J507="○",COUNTIF(R507:R511,"○")=0),AND(J507&lt;&gt;"○",COUNTIF(R507:R511,"○")&lt;&gt;0))</f>
        <v>0</v>
      </c>
    </row>
    <row r="508" spans="1:28" ht="20.100000000000001" customHeight="1" x14ac:dyDescent="0.15">
      <c r="A508" s="166">
        <f>IFERROR(IF($AB507,1001,0),3)</f>
        <v>0</v>
      </c>
      <c r="B508" s="204"/>
      <c r="C508" s="98"/>
      <c r="E508" s="177"/>
      <c r="F508" s="175"/>
      <c r="G508" s="169"/>
      <c r="H508" s="173"/>
      <c r="I508" s="173"/>
      <c r="J508" s="7"/>
      <c r="K508" s="170" t="s">
        <v>396</v>
      </c>
      <c r="L508" s="170"/>
      <c r="M508" s="170"/>
      <c r="N508" s="170"/>
      <c r="O508" s="170"/>
      <c r="P508" s="170"/>
      <c r="Q508" s="170"/>
      <c r="R508" s="4"/>
      <c r="S508" s="5"/>
      <c r="T508" s="21"/>
      <c r="U508" s="22"/>
      <c r="V508" s="22"/>
      <c r="W508" s="22"/>
      <c r="X508" s="22"/>
      <c r="Y508" s="23"/>
      <c r="Z508" s="138"/>
      <c r="AB508" s="165" t="b">
        <f t="shared" si="16"/>
        <v>0</v>
      </c>
    </row>
    <row r="509" spans="1:28" ht="20.100000000000001" customHeight="1" x14ac:dyDescent="0.15">
      <c r="C509" s="98"/>
      <c r="E509" s="177"/>
      <c r="F509" s="175"/>
      <c r="G509" s="169"/>
      <c r="H509" s="173"/>
      <c r="I509" s="173"/>
      <c r="J509" s="7"/>
      <c r="K509" s="170" t="s">
        <v>397</v>
      </c>
      <c r="L509" s="170"/>
      <c r="M509" s="170"/>
      <c r="N509" s="170"/>
      <c r="O509" s="170"/>
      <c r="P509" s="170"/>
      <c r="Q509" s="170"/>
      <c r="R509" s="4"/>
      <c r="S509" s="5"/>
      <c r="T509" s="21"/>
      <c r="U509" s="22"/>
      <c r="V509" s="22"/>
      <c r="W509" s="22"/>
      <c r="X509" s="22"/>
      <c r="Y509" s="23"/>
      <c r="Z509" s="138"/>
      <c r="AB509" s="165" t="b">
        <f t="shared" si="16"/>
        <v>0</v>
      </c>
    </row>
    <row r="510" spans="1:28" ht="20.100000000000001" customHeight="1" x14ac:dyDescent="0.15">
      <c r="C510" s="98"/>
      <c r="E510" s="177"/>
      <c r="F510" s="175"/>
      <c r="G510" s="169"/>
      <c r="H510" s="173"/>
      <c r="I510" s="173"/>
      <c r="J510" s="7"/>
      <c r="K510" s="170" t="s">
        <v>398</v>
      </c>
      <c r="L510" s="170"/>
      <c r="M510" s="170"/>
      <c r="N510" s="170"/>
      <c r="O510" s="170"/>
      <c r="P510" s="170"/>
      <c r="Q510" s="170"/>
      <c r="R510" s="4"/>
      <c r="S510" s="5"/>
      <c r="T510" s="21"/>
      <c r="U510" s="22"/>
      <c r="V510" s="22"/>
      <c r="W510" s="22"/>
      <c r="X510" s="22"/>
      <c r="Y510" s="23"/>
      <c r="Z510" s="138"/>
      <c r="AB510" s="165" t="b">
        <f t="shared" si="16"/>
        <v>0</v>
      </c>
    </row>
    <row r="511" spans="1:28" ht="20.100000000000001" customHeight="1" x14ac:dyDescent="0.15">
      <c r="C511" s="98"/>
      <c r="E511" s="177"/>
      <c r="F511" s="175"/>
      <c r="G511" s="169"/>
      <c r="H511" s="173"/>
      <c r="I511" s="173"/>
      <c r="J511" s="8"/>
      <c r="K511" s="170" t="s">
        <v>452</v>
      </c>
      <c r="L511" s="170"/>
      <c r="M511" s="170"/>
      <c r="N511" s="170"/>
      <c r="O511" s="170"/>
      <c r="P511" s="170"/>
      <c r="Q511" s="170"/>
      <c r="R511" s="4"/>
      <c r="S511" s="5"/>
      <c r="T511" s="24"/>
      <c r="U511" s="25"/>
      <c r="V511" s="25"/>
      <c r="W511" s="25"/>
      <c r="X511" s="25"/>
      <c r="Y511" s="26"/>
      <c r="Z511" s="138"/>
      <c r="AB511" s="165" t="b">
        <f t="shared" si="16"/>
        <v>0</v>
      </c>
    </row>
    <row r="512" spans="1:28" ht="20.100000000000001" customHeight="1" x14ac:dyDescent="0.15">
      <c r="A512" s="70">
        <f>IFERROR(IF(AND($R520="○",TRIM($T512)=""),1001,0),3)</f>
        <v>0</v>
      </c>
      <c r="C512" s="98"/>
      <c r="E512" s="177"/>
      <c r="F512" s="175">
        <v>4</v>
      </c>
      <c r="G512" s="169" t="s">
        <v>399</v>
      </c>
      <c r="H512" s="173"/>
      <c r="I512" s="173"/>
      <c r="J512" s="6"/>
      <c r="K512" s="170" t="s">
        <v>400</v>
      </c>
      <c r="L512" s="170"/>
      <c r="M512" s="170"/>
      <c r="N512" s="170"/>
      <c r="O512" s="170"/>
      <c r="P512" s="170"/>
      <c r="Q512" s="170"/>
      <c r="R512" s="4"/>
      <c r="S512" s="5"/>
      <c r="T512" s="12"/>
      <c r="U512" s="13"/>
      <c r="V512" s="13"/>
      <c r="W512" s="13"/>
      <c r="X512" s="13"/>
      <c r="Y512" s="14"/>
      <c r="Z512" s="138"/>
      <c r="AB512" s="165" t="b">
        <f>OR(AND(J512="○",COUNTIF(R512:R520,"○")=0),AND(J512&lt;&gt;"○",COUNTIF(R512:R520,"○")&lt;&gt;0))</f>
        <v>0</v>
      </c>
    </row>
    <row r="513" spans="1:28" ht="20.100000000000001" customHeight="1" x14ac:dyDescent="0.15">
      <c r="A513" s="166">
        <f>IFERROR(IF($AB512,1001,0),3)</f>
        <v>0</v>
      </c>
      <c r="B513" s="204"/>
      <c r="C513" s="98"/>
      <c r="E513" s="177"/>
      <c r="F513" s="175"/>
      <c r="G513" s="169"/>
      <c r="H513" s="173"/>
      <c r="I513" s="173"/>
      <c r="J513" s="7"/>
      <c r="K513" s="170" t="s">
        <v>401</v>
      </c>
      <c r="L513" s="170"/>
      <c r="M513" s="170"/>
      <c r="N513" s="170"/>
      <c r="O513" s="170"/>
      <c r="P513" s="170"/>
      <c r="Q513" s="170"/>
      <c r="R513" s="4"/>
      <c r="S513" s="5"/>
      <c r="T513" s="21"/>
      <c r="U513" s="22"/>
      <c r="V513" s="22"/>
      <c r="W513" s="22"/>
      <c r="X513" s="22"/>
      <c r="Y513" s="23"/>
      <c r="Z513" s="138"/>
      <c r="AB513" s="165" t="b">
        <f t="shared" si="16"/>
        <v>0</v>
      </c>
    </row>
    <row r="514" spans="1:28" ht="20.100000000000001" customHeight="1" x14ac:dyDescent="0.15">
      <c r="C514" s="98"/>
      <c r="E514" s="177"/>
      <c r="F514" s="175"/>
      <c r="G514" s="169"/>
      <c r="H514" s="173"/>
      <c r="I514" s="173"/>
      <c r="J514" s="7"/>
      <c r="K514" s="170" t="s">
        <v>402</v>
      </c>
      <c r="L514" s="170"/>
      <c r="M514" s="170"/>
      <c r="N514" s="170"/>
      <c r="O514" s="170"/>
      <c r="P514" s="170"/>
      <c r="Q514" s="170"/>
      <c r="R514" s="4"/>
      <c r="S514" s="5"/>
      <c r="T514" s="21"/>
      <c r="U514" s="22"/>
      <c r="V514" s="22"/>
      <c r="W514" s="22"/>
      <c r="X514" s="22"/>
      <c r="Y514" s="23"/>
      <c r="Z514" s="138"/>
      <c r="AB514" s="165" t="b">
        <f t="shared" si="16"/>
        <v>0</v>
      </c>
    </row>
    <row r="515" spans="1:28" ht="20.100000000000001" customHeight="1" x14ac:dyDescent="0.15">
      <c r="C515" s="98"/>
      <c r="E515" s="177"/>
      <c r="F515" s="175"/>
      <c r="G515" s="169"/>
      <c r="H515" s="173"/>
      <c r="I515" s="173"/>
      <c r="J515" s="7"/>
      <c r="K515" s="170" t="s">
        <v>403</v>
      </c>
      <c r="L515" s="170"/>
      <c r="M515" s="170"/>
      <c r="N515" s="170"/>
      <c r="O515" s="170"/>
      <c r="P515" s="170"/>
      <c r="Q515" s="170"/>
      <c r="R515" s="4"/>
      <c r="S515" s="5"/>
      <c r="T515" s="21"/>
      <c r="U515" s="22"/>
      <c r="V515" s="22"/>
      <c r="W515" s="22"/>
      <c r="X515" s="22"/>
      <c r="Y515" s="23"/>
      <c r="Z515" s="138"/>
      <c r="AB515" s="165" t="b">
        <f t="shared" si="16"/>
        <v>0</v>
      </c>
    </row>
    <row r="516" spans="1:28" ht="20.100000000000001" customHeight="1" x14ac:dyDescent="0.15">
      <c r="C516" s="98"/>
      <c r="E516" s="177"/>
      <c r="F516" s="175"/>
      <c r="G516" s="169"/>
      <c r="H516" s="173"/>
      <c r="I516" s="173"/>
      <c r="J516" s="7"/>
      <c r="K516" s="170" t="s">
        <v>404</v>
      </c>
      <c r="L516" s="170"/>
      <c r="M516" s="170"/>
      <c r="N516" s="170"/>
      <c r="O516" s="170"/>
      <c r="P516" s="170"/>
      <c r="Q516" s="170"/>
      <c r="R516" s="4"/>
      <c r="S516" s="5"/>
      <c r="T516" s="21"/>
      <c r="U516" s="22"/>
      <c r="V516" s="22"/>
      <c r="W516" s="22"/>
      <c r="X516" s="22"/>
      <c r="Y516" s="23"/>
      <c r="Z516" s="138"/>
      <c r="AB516" s="165" t="b">
        <f t="shared" si="16"/>
        <v>0</v>
      </c>
    </row>
    <row r="517" spans="1:28" ht="20.100000000000001" customHeight="1" x14ac:dyDescent="0.15">
      <c r="C517" s="98"/>
      <c r="E517" s="177"/>
      <c r="F517" s="175"/>
      <c r="G517" s="169"/>
      <c r="H517" s="173"/>
      <c r="I517" s="173"/>
      <c r="J517" s="7"/>
      <c r="K517" s="170" t="s">
        <v>405</v>
      </c>
      <c r="L517" s="170"/>
      <c r="M517" s="170"/>
      <c r="N517" s="170"/>
      <c r="O517" s="170"/>
      <c r="P517" s="170"/>
      <c r="Q517" s="170"/>
      <c r="R517" s="4"/>
      <c r="S517" s="5"/>
      <c r="T517" s="21"/>
      <c r="U517" s="22"/>
      <c r="V517" s="22"/>
      <c r="W517" s="22"/>
      <c r="X517" s="22"/>
      <c r="Y517" s="23"/>
      <c r="Z517" s="138"/>
      <c r="AB517" s="165" t="b">
        <f t="shared" si="16"/>
        <v>0</v>
      </c>
    </row>
    <row r="518" spans="1:28" ht="20.100000000000001" customHeight="1" x14ac:dyDescent="0.15">
      <c r="C518" s="98"/>
      <c r="E518" s="177"/>
      <c r="F518" s="175"/>
      <c r="G518" s="169"/>
      <c r="H518" s="173"/>
      <c r="I518" s="173"/>
      <c r="J518" s="7"/>
      <c r="K518" s="170" t="s">
        <v>406</v>
      </c>
      <c r="L518" s="170"/>
      <c r="M518" s="170"/>
      <c r="N518" s="170"/>
      <c r="O518" s="170"/>
      <c r="P518" s="170"/>
      <c r="Q518" s="170"/>
      <c r="R518" s="4"/>
      <c r="S518" s="5"/>
      <c r="T518" s="21"/>
      <c r="U518" s="22"/>
      <c r="V518" s="22"/>
      <c r="W518" s="22"/>
      <c r="X518" s="22"/>
      <c r="Y518" s="23"/>
      <c r="Z518" s="138"/>
      <c r="AB518" s="165" t="b">
        <f t="shared" si="16"/>
        <v>0</v>
      </c>
    </row>
    <row r="519" spans="1:28" ht="20.100000000000001" customHeight="1" x14ac:dyDescent="0.15">
      <c r="C519" s="98"/>
      <c r="E519" s="177"/>
      <c r="F519" s="175"/>
      <c r="G519" s="169"/>
      <c r="H519" s="173"/>
      <c r="I519" s="173"/>
      <c r="J519" s="7"/>
      <c r="K519" s="170" t="s">
        <v>407</v>
      </c>
      <c r="L519" s="170"/>
      <c r="M519" s="170"/>
      <c r="N519" s="170"/>
      <c r="O519" s="170"/>
      <c r="P519" s="170"/>
      <c r="Q519" s="170"/>
      <c r="R519" s="4"/>
      <c r="S519" s="5"/>
      <c r="T519" s="21"/>
      <c r="U519" s="22"/>
      <c r="V519" s="22"/>
      <c r="W519" s="22"/>
      <c r="X519" s="22"/>
      <c r="Y519" s="23"/>
      <c r="Z519" s="138"/>
      <c r="AB519" s="165" t="b">
        <f t="shared" si="16"/>
        <v>0</v>
      </c>
    </row>
    <row r="520" spans="1:28" ht="20.100000000000001" customHeight="1" x14ac:dyDescent="0.15">
      <c r="C520" s="98"/>
      <c r="E520" s="177"/>
      <c r="F520" s="175"/>
      <c r="G520" s="169"/>
      <c r="H520" s="173"/>
      <c r="I520" s="173"/>
      <c r="J520" s="8"/>
      <c r="K520" s="170" t="s">
        <v>453</v>
      </c>
      <c r="L520" s="170"/>
      <c r="M520" s="170"/>
      <c r="N520" s="170"/>
      <c r="O520" s="170"/>
      <c r="P520" s="170"/>
      <c r="Q520" s="170"/>
      <c r="R520" s="4"/>
      <c r="S520" s="5"/>
      <c r="T520" s="24"/>
      <c r="U520" s="25"/>
      <c r="V520" s="25"/>
      <c r="W520" s="25"/>
      <c r="X520" s="25"/>
      <c r="Y520" s="26"/>
      <c r="Z520" s="138"/>
      <c r="AB520" s="165" t="b">
        <f t="shared" si="16"/>
        <v>0</v>
      </c>
    </row>
    <row r="521" spans="1:28" ht="20.100000000000001" customHeight="1" x14ac:dyDescent="0.15">
      <c r="A521" s="70">
        <f>IFERROR(IF(AND($R524="○",TRIM($T521)=""),1001,0),3)</f>
        <v>0</v>
      </c>
      <c r="C521" s="98"/>
      <c r="E521" s="177"/>
      <c r="F521" s="175">
        <v>5</v>
      </c>
      <c r="G521" s="169" t="s">
        <v>408</v>
      </c>
      <c r="H521" s="173"/>
      <c r="I521" s="173"/>
      <c r="J521" s="6"/>
      <c r="K521" s="170" t="s">
        <v>409</v>
      </c>
      <c r="L521" s="170"/>
      <c r="M521" s="170"/>
      <c r="N521" s="170"/>
      <c r="O521" s="170"/>
      <c r="P521" s="170"/>
      <c r="Q521" s="170"/>
      <c r="R521" s="4"/>
      <c r="S521" s="5"/>
      <c r="T521" s="12"/>
      <c r="U521" s="13"/>
      <c r="V521" s="13"/>
      <c r="W521" s="13"/>
      <c r="X521" s="13"/>
      <c r="Y521" s="14"/>
      <c r="Z521" s="138"/>
      <c r="AB521" s="165" t="b">
        <f>OR(AND(J521="○",COUNTIF(R521:R524,"○")=0),AND(J521&lt;&gt;"○",COUNTIF(R521:R524,"○")&lt;&gt;0))</f>
        <v>0</v>
      </c>
    </row>
    <row r="522" spans="1:28" ht="20.100000000000001" customHeight="1" x14ac:dyDescent="0.15">
      <c r="A522" s="166">
        <f>IFERROR(IF($AB521,1001,0),3)</f>
        <v>0</v>
      </c>
      <c r="B522" s="204"/>
      <c r="C522" s="98"/>
      <c r="E522" s="177"/>
      <c r="F522" s="175"/>
      <c r="G522" s="169"/>
      <c r="H522" s="173"/>
      <c r="I522" s="173"/>
      <c r="J522" s="7"/>
      <c r="K522" s="170" t="s">
        <v>410</v>
      </c>
      <c r="L522" s="170"/>
      <c r="M522" s="170"/>
      <c r="N522" s="170"/>
      <c r="O522" s="170"/>
      <c r="P522" s="170"/>
      <c r="Q522" s="170"/>
      <c r="R522" s="4"/>
      <c r="S522" s="5"/>
      <c r="T522" s="21"/>
      <c r="U522" s="22"/>
      <c r="V522" s="22"/>
      <c r="W522" s="22"/>
      <c r="X522" s="22"/>
      <c r="Y522" s="23"/>
      <c r="Z522" s="138"/>
      <c r="AB522" s="165" t="b">
        <f t="shared" si="16"/>
        <v>0</v>
      </c>
    </row>
    <row r="523" spans="1:28" ht="20.100000000000001" customHeight="1" x14ac:dyDescent="0.15">
      <c r="C523" s="98"/>
      <c r="E523" s="177"/>
      <c r="F523" s="175"/>
      <c r="G523" s="169"/>
      <c r="H523" s="173"/>
      <c r="I523" s="173"/>
      <c r="J523" s="7"/>
      <c r="K523" s="170" t="s">
        <v>411</v>
      </c>
      <c r="L523" s="170"/>
      <c r="M523" s="170"/>
      <c r="N523" s="170"/>
      <c r="O523" s="170"/>
      <c r="P523" s="170"/>
      <c r="Q523" s="170"/>
      <c r="R523" s="4"/>
      <c r="S523" s="5"/>
      <c r="T523" s="21"/>
      <c r="U523" s="22"/>
      <c r="V523" s="22"/>
      <c r="W523" s="22"/>
      <c r="X523" s="22"/>
      <c r="Y523" s="23"/>
      <c r="Z523" s="138"/>
      <c r="AB523" s="165" t="b">
        <f t="shared" si="16"/>
        <v>0</v>
      </c>
    </row>
    <row r="524" spans="1:28" ht="20.100000000000001" customHeight="1" x14ac:dyDescent="0.15">
      <c r="C524" s="98"/>
      <c r="E524" s="177"/>
      <c r="F524" s="175"/>
      <c r="G524" s="169"/>
      <c r="H524" s="173"/>
      <c r="I524" s="173"/>
      <c r="J524" s="8"/>
      <c r="K524" s="170" t="s">
        <v>445</v>
      </c>
      <c r="L524" s="170"/>
      <c r="M524" s="170"/>
      <c r="N524" s="170"/>
      <c r="O524" s="170"/>
      <c r="P524" s="170"/>
      <c r="Q524" s="170"/>
      <c r="R524" s="4"/>
      <c r="S524" s="5"/>
      <c r="T524" s="24"/>
      <c r="U524" s="25"/>
      <c r="V524" s="25"/>
      <c r="W524" s="25"/>
      <c r="X524" s="25"/>
      <c r="Y524" s="26"/>
      <c r="Z524" s="138"/>
      <c r="AB524" s="165" t="b">
        <f t="shared" si="16"/>
        <v>0</v>
      </c>
    </row>
    <row r="525" spans="1:28" ht="20.100000000000001" customHeight="1" x14ac:dyDescent="0.15">
      <c r="A525" s="70">
        <f>IFERROR(IF(AND($R527="○",TRIM($T525)=""),1001,0),3)</f>
        <v>0</v>
      </c>
      <c r="C525" s="98"/>
      <c r="E525" s="177"/>
      <c r="F525" s="175">
        <v>6</v>
      </c>
      <c r="G525" s="169" t="s">
        <v>117</v>
      </c>
      <c r="H525" s="173"/>
      <c r="I525" s="173"/>
      <c r="J525" s="6"/>
      <c r="K525" s="170" t="s">
        <v>412</v>
      </c>
      <c r="L525" s="170"/>
      <c r="M525" s="170"/>
      <c r="N525" s="170"/>
      <c r="O525" s="170"/>
      <c r="P525" s="170"/>
      <c r="Q525" s="170"/>
      <c r="R525" s="4"/>
      <c r="S525" s="5"/>
      <c r="T525" s="12"/>
      <c r="U525" s="13"/>
      <c r="V525" s="13"/>
      <c r="W525" s="13"/>
      <c r="X525" s="13"/>
      <c r="Y525" s="14"/>
      <c r="Z525" s="138"/>
      <c r="AB525" s="165" t="b">
        <f>OR(AND(J525="○",COUNTIF(R525:R527,"○")=0),AND(J525&lt;&gt;"○",COUNTIF(R525:R527,"○")&lt;&gt;0))</f>
        <v>0</v>
      </c>
    </row>
    <row r="526" spans="1:28" ht="20.100000000000001" customHeight="1" x14ac:dyDescent="0.15">
      <c r="A526" s="166">
        <f>IFERROR(IF($AB525,1001,0),3)</f>
        <v>0</v>
      </c>
      <c r="B526" s="204"/>
      <c r="C526" s="98"/>
      <c r="E526" s="177"/>
      <c r="F526" s="175"/>
      <c r="G526" s="169"/>
      <c r="H526" s="173"/>
      <c r="I526" s="173"/>
      <c r="J526" s="7"/>
      <c r="K526" s="170" t="s">
        <v>413</v>
      </c>
      <c r="L526" s="170"/>
      <c r="M526" s="170"/>
      <c r="N526" s="170"/>
      <c r="O526" s="170"/>
      <c r="P526" s="170"/>
      <c r="Q526" s="170"/>
      <c r="R526" s="4"/>
      <c r="S526" s="5"/>
      <c r="T526" s="21"/>
      <c r="U526" s="22"/>
      <c r="V526" s="22"/>
      <c r="W526" s="22"/>
      <c r="X526" s="22"/>
      <c r="Y526" s="23"/>
      <c r="Z526" s="138"/>
      <c r="AB526" s="165" t="b">
        <f t="shared" si="16"/>
        <v>0</v>
      </c>
    </row>
    <row r="527" spans="1:28" ht="20.100000000000001" customHeight="1" x14ac:dyDescent="0.15">
      <c r="C527" s="98"/>
      <c r="E527" s="177"/>
      <c r="F527" s="175"/>
      <c r="G527" s="169"/>
      <c r="H527" s="173"/>
      <c r="I527" s="173"/>
      <c r="J527" s="8"/>
      <c r="K527" s="170" t="s">
        <v>454</v>
      </c>
      <c r="L527" s="170"/>
      <c r="M527" s="170"/>
      <c r="N527" s="170"/>
      <c r="O527" s="170"/>
      <c r="P527" s="170"/>
      <c r="Q527" s="170"/>
      <c r="R527" s="4"/>
      <c r="S527" s="5"/>
      <c r="T527" s="24"/>
      <c r="U527" s="25"/>
      <c r="V527" s="25"/>
      <c r="W527" s="25"/>
      <c r="X527" s="25"/>
      <c r="Y527" s="26"/>
      <c r="Z527" s="138"/>
      <c r="AB527" s="165" t="b">
        <f t="shared" si="16"/>
        <v>0</v>
      </c>
    </row>
    <row r="528" spans="1:28" ht="20.100000000000001" customHeight="1" x14ac:dyDescent="0.15">
      <c r="A528" s="70">
        <f>IFERROR(IF(AND($R536="○",TRIM($T528)=""),1001,0),3)</f>
        <v>0</v>
      </c>
      <c r="C528" s="98"/>
      <c r="E528" s="177"/>
      <c r="F528" s="175">
        <v>7</v>
      </c>
      <c r="G528" s="169" t="s">
        <v>118</v>
      </c>
      <c r="H528" s="173"/>
      <c r="I528" s="173"/>
      <c r="J528" s="6"/>
      <c r="K528" s="170" t="s">
        <v>414</v>
      </c>
      <c r="L528" s="170"/>
      <c r="M528" s="170"/>
      <c r="N528" s="170"/>
      <c r="O528" s="170"/>
      <c r="P528" s="170"/>
      <c r="Q528" s="170"/>
      <c r="R528" s="4"/>
      <c r="S528" s="5"/>
      <c r="T528" s="12"/>
      <c r="U528" s="13"/>
      <c r="V528" s="13"/>
      <c r="W528" s="13"/>
      <c r="X528" s="13"/>
      <c r="Y528" s="14"/>
      <c r="Z528" s="138"/>
      <c r="AB528" s="165" t="b">
        <f>OR(AND(J528="○",COUNTIF(R528:R536,"○")=0),AND(J528&lt;&gt;"○",COUNTIF(R528:R536,"○")&lt;&gt;0))</f>
        <v>0</v>
      </c>
    </row>
    <row r="529" spans="1:28" ht="20.100000000000001" customHeight="1" x14ac:dyDescent="0.15">
      <c r="A529" s="166">
        <f>IFERROR(IF($AB528,1001,0),3)</f>
        <v>0</v>
      </c>
      <c r="B529" s="204"/>
      <c r="C529" s="98"/>
      <c r="E529" s="177"/>
      <c r="F529" s="175"/>
      <c r="G529" s="169"/>
      <c r="H529" s="173"/>
      <c r="I529" s="173"/>
      <c r="J529" s="7"/>
      <c r="K529" s="170" t="s">
        <v>415</v>
      </c>
      <c r="L529" s="170"/>
      <c r="M529" s="170"/>
      <c r="N529" s="170"/>
      <c r="O529" s="170"/>
      <c r="P529" s="170"/>
      <c r="Q529" s="170"/>
      <c r="R529" s="4"/>
      <c r="S529" s="5"/>
      <c r="T529" s="21"/>
      <c r="U529" s="22"/>
      <c r="V529" s="22"/>
      <c r="W529" s="22"/>
      <c r="X529" s="22"/>
      <c r="Y529" s="23"/>
      <c r="Z529" s="138"/>
      <c r="AB529" s="165" t="b">
        <f t="shared" si="16"/>
        <v>0</v>
      </c>
    </row>
    <row r="530" spans="1:28" ht="20.100000000000001" customHeight="1" x14ac:dyDescent="0.15">
      <c r="C530" s="98"/>
      <c r="E530" s="177"/>
      <c r="F530" s="175"/>
      <c r="G530" s="169"/>
      <c r="H530" s="173"/>
      <c r="I530" s="173"/>
      <c r="J530" s="7"/>
      <c r="K530" s="170" t="s">
        <v>416</v>
      </c>
      <c r="L530" s="170"/>
      <c r="M530" s="170"/>
      <c r="N530" s="170"/>
      <c r="O530" s="170"/>
      <c r="P530" s="170"/>
      <c r="Q530" s="170"/>
      <c r="R530" s="4"/>
      <c r="S530" s="5"/>
      <c r="T530" s="21"/>
      <c r="U530" s="22"/>
      <c r="V530" s="22"/>
      <c r="W530" s="22"/>
      <c r="X530" s="22"/>
      <c r="Y530" s="23"/>
      <c r="Z530" s="138"/>
      <c r="AB530" s="165" t="b">
        <f t="shared" si="16"/>
        <v>0</v>
      </c>
    </row>
    <row r="531" spans="1:28" ht="20.100000000000001" customHeight="1" x14ac:dyDescent="0.15">
      <c r="C531" s="98"/>
      <c r="E531" s="177"/>
      <c r="F531" s="175"/>
      <c r="G531" s="169"/>
      <c r="H531" s="173"/>
      <c r="I531" s="173"/>
      <c r="J531" s="7"/>
      <c r="K531" s="170" t="s">
        <v>417</v>
      </c>
      <c r="L531" s="170"/>
      <c r="M531" s="170"/>
      <c r="N531" s="170"/>
      <c r="O531" s="170"/>
      <c r="P531" s="170"/>
      <c r="Q531" s="170"/>
      <c r="R531" s="4"/>
      <c r="S531" s="5"/>
      <c r="T531" s="21"/>
      <c r="U531" s="22"/>
      <c r="V531" s="22"/>
      <c r="W531" s="22"/>
      <c r="X531" s="22"/>
      <c r="Y531" s="23"/>
      <c r="Z531" s="138"/>
      <c r="AB531" s="165" t="b">
        <f t="shared" si="16"/>
        <v>0</v>
      </c>
    </row>
    <row r="532" spans="1:28" ht="20.100000000000001" customHeight="1" x14ac:dyDescent="0.15">
      <c r="C532" s="98"/>
      <c r="E532" s="177"/>
      <c r="F532" s="175"/>
      <c r="G532" s="169"/>
      <c r="H532" s="173"/>
      <c r="I532" s="173"/>
      <c r="J532" s="7"/>
      <c r="K532" s="170" t="s">
        <v>418</v>
      </c>
      <c r="L532" s="170"/>
      <c r="M532" s="170"/>
      <c r="N532" s="170"/>
      <c r="O532" s="170"/>
      <c r="P532" s="170"/>
      <c r="Q532" s="170"/>
      <c r="R532" s="4"/>
      <c r="S532" s="5"/>
      <c r="T532" s="21"/>
      <c r="U532" s="22"/>
      <c r="V532" s="22"/>
      <c r="W532" s="22"/>
      <c r="X532" s="22"/>
      <c r="Y532" s="23"/>
      <c r="Z532" s="138"/>
      <c r="AB532" s="165" t="b">
        <f t="shared" si="16"/>
        <v>0</v>
      </c>
    </row>
    <row r="533" spans="1:28" ht="20.100000000000001" customHeight="1" x14ac:dyDescent="0.15">
      <c r="C533" s="98"/>
      <c r="E533" s="177"/>
      <c r="F533" s="175"/>
      <c r="G533" s="169"/>
      <c r="H533" s="173"/>
      <c r="I533" s="173"/>
      <c r="J533" s="7"/>
      <c r="K533" s="170" t="s">
        <v>419</v>
      </c>
      <c r="L533" s="170"/>
      <c r="M533" s="170"/>
      <c r="N533" s="170"/>
      <c r="O533" s="170"/>
      <c r="P533" s="170"/>
      <c r="Q533" s="170"/>
      <c r="R533" s="4"/>
      <c r="S533" s="5"/>
      <c r="T533" s="21"/>
      <c r="U533" s="22"/>
      <c r="V533" s="22"/>
      <c r="W533" s="22"/>
      <c r="X533" s="22"/>
      <c r="Y533" s="23"/>
      <c r="Z533" s="138"/>
      <c r="AB533" s="165" t="b">
        <f t="shared" si="16"/>
        <v>0</v>
      </c>
    </row>
    <row r="534" spans="1:28" ht="20.100000000000001" customHeight="1" x14ac:dyDescent="0.15">
      <c r="C534" s="98"/>
      <c r="E534" s="177"/>
      <c r="F534" s="175"/>
      <c r="G534" s="169"/>
      <c r="H534" s="173"/>
      <c r="I534" s="173"/>
      <c r="J534" s="7"/>
      <c r="K534" s="170" t="s">
        <v>420</v>
      </c>
      <c r="L534" s="170"/>
      <c r="M534" s="170"/>
      <c r="N534" s="170"/>
      <c r="O534" s="170"/>
      <c r="P534" s="170"/>
      <c r="Q534" s="170"/>
      <c r="R534" s="4"/>
      <c r="S534" s="5"/>
      <c r="T534" s="21"/>
      <c r="U534" s="22"/>
      <c r="V534" s="22"/>
      <c r="W534" s="22"/>
      <c r="X534" s="22"/>
      <c r="Y534" s="23"/>
      <c r="Z534" s="138"/>
      <c r="AB534" s="165" t="b">
        <f t="shared" si="16"/>
        <v>0</v>
      </c>
    </row>
    <row r="535" spans="1:28" ht="20.100000000000001" customHeight="1" x14ac:dyDescent="0.15">
      <c r="C535" s="98"/>
      <c r="E535" s="177"/>
      <c r="F535" s="175"/>
      <c r="G535" s="169"/>
      <c r="H535" s="173"/>
      <c r="I535" s="173"/>
      <c r="J535" s="7"/>
      <c r="K535" s="170" t="s">
        <v>466</v>
      </c>
      <c r="L535" s="170"/>
      <c r="M535" s="170"/>
      <c r="N535" s="170"/>
      <c r="O535" s="170"/>
      <c r="P535" s="170"/>
      <c r="Q535" s="170"/>
      <c r="R535" s="4"/>
      <c r="S535" s="5"/>
      <c r="T535" s="21"/>
      <c r="U535" s="22"/>
      <c r="V535" s="22"/>
      <c r="W535" s="22"/>
      <c r="X535" s="22"/>
      <c r="Y535" s="23"/>
      <c r="Z535" s="138"/>
      <c r="AB535" s="165" t="b">
        <f t="shared" si="16"/>
        <v>0</v>
      </c>
    </row>
    <row r="536" spans="1:28" ht="20.100000000000001" customHeight="1" x14ac:dyDescent="0.15">
      <c r="C536" s="98"/>
      <c r="E536" s="177"/>
      <c r="F536" s="175"/>
      <c r="G536" s="169"/>
      <c r="H536" s="173"/>
      <c r="I536" s="173"/>
      <c r="J536" s="8"/>
      <c r="K536" s="170" t="s">
        <v>455</v>
      </c>
      <c r="L536" s="170"/>
      <c r="M536" s="170"/>
      <c r="N536" s="170"/>
      <c r="O536" s="170"/>
      <c r="P536" s="170"/>
      <c r="Q536" s="170"/>
      <c r="R536" s="4"/>
      <c r="S536" s="5"/>
      <c r="T536" s="24"/>
      <c r="U536" s="25"/>
      <c r="V536" s="25"/>
      <c r="W536" s="25"/>
      <c r="X536" s="25"/>
      <c r="Y536" s="26"/>
      <c r="Z536" s="138"/>
      <c r="AB536" s="165" t="b">
        <f t="shared" si="16"/>
        <v>0</v>
      </c>
    </row>
    <row r="537" spans="1:28" ht="20.100000000000001" customHeight="1" x14ac:dyDescent="0.15">
      <c r="A537" s="70">
        <f>IFERROR(IF(AND($R540="○",TRIM($T537)=""),1001,0),3)</f>
        <v>0</v>
      </c>
      <c r="C537" s="98"/>
      <c r="E537" s="177"/>
      <c r="F537" s="175">
        <v>8</v>
      </c>
      <c r="G537" s="169" t="s">
        <v>119</v>
      </c>
      <c r="H537" s="169"/>
      <c r="I537" s="169"/>
      <c r="J537" s="6"/>
      <c r="K537" s="170" t="s">
        <v>421</v>
      </c>
      <c r="L537" s="170"/>
      <c r="M537" s="170"/>
      <c r="N537" s="170"/>
      <c r="O537" s="170"/>
      <c r="P537" s="170"/>
      <c r="Q537" s="170"/>
      <c r="R537" s="4"/>
      <c r="S537" s="5"/>
      <c r="T537" s="12"/>
      <c r="U537" s="13"/>
      <c r="V537" s="13"/>
      <c r="W537" s="13"/>
      <c r="X537" s="13"/>
      <c r="Y537" s="14"/>
      <c r="Z537" s="138"/>
      <c r="AB537" s="165" t="b">
        <f>OR(AND(J537="○",COUNTIF(R537:R540,"○")=0),AND(J537&lt;&gt;"○",COUNTIF(R537:R540,"○")&lt;&gt;0))</f>
        <v>0</v>
      </c>
    </row>
    <row r="538" spans="1:28" ht="20.100000000000001" customHeight="1" x14ac:dyDescent="0.15">
      <c r="A538" s="166">
        <f>IFERROR(IF($AB537,1001,0),3)</f>
        <v>0</v>
      </c>
      <c r="B538" s="204"/>
      <c r="C538" s="98"/>
      <c r="E538" s="177"/>
      <c r="F538" s="175"/>
      <c r="G538" s="169"/>
      <c r="H538" s="169"/>
      <c r="I538" s="169"/>
      <c r="J538" s="7"/>
      <c r="K538" s="170" t="s">
        <v>422</v>
      </c>
      <c r="L538" s="170"/>
      <c r="M538" s="170"/>
      <c r="N538" s="170"/>
      <c r="O538" s="170"/>
      <c r="P538" s="170"/>
      <c r="Q538" s="170"/>
      <c r="R538" s="4"/>
      <c r="S538" s="5"/>
      <c r="T538" s="21"/>
      <c r="U538" s="22"/>
      <c r="V538" s="22"/>
      <c r="W538" s="22"/>
      <c r="X538" s="22"/>
      <c r="Y538" s="23"/>
      <c r="Z538" s="138"/>
      <c r="AB538" s="165" t="b">
        <f t="shared" si="16"/>
        <v>0</v>
      </c>
    </row>
    <row r="539" spans="1:28" ht="20.100000000000001" customHeight="1" x14ac:dyDescent="0.15">
      <c r="C539" s="98"/>
      <c r="E539" s="177"/>
      <c r="F539" s="175"/>
      <c r="G539" s="169"/>
      <c r="H539" s="169"/>
      <c r="I539" s="169"/>
      <c r="J539" s="7"/>
      <c r="K539" s="170" t="s">
        <v>423</v>
      </c>
      <c r="L539" s="170"/>
      <c r="M539" s="170"/>
      <c r="N539" s="170"/>
      <c r="O539" s="170"/>
      <c r="P539" s="170"/>
      <c r="Q539" s="170"/>
      <c r="R539" s="4"/>
      <c r="S539" s="5"/>
      <c r="T539" s="21"/>
      <c r="U539" s="22"/>
      <c r="V539" s="22"/>
      <c r="W539" s="22"/>
      <c r="X539" s="22"/>
      <c r="Y539" s="23"/>
      <c r="Z539" s="138"/>
      <c r="AB539" s="165" t="b">
        <f t="shared" si="16"/>
        <v>0</v>
      </c>
    </row>
    <row r="540" spans="1:28" ht="20.100000000000001" customHeight="1" x14ac:dyDescent="0.15">
      <c r="C540" s="98"/>
      <c r="E540" s="177"/>
      <c r="F540" s="175"/>
      <c r="G540" s="169"/>
      <c r="H540" s="169"/>
      <c r="I540" s="169"/>
      <c r="J540" s="8"/>
      <c r="K540" s="170" t="s">
        <v>456</v>
      </c>
      <c r="L540" s="170"/>
      <c r="M540" s="170"/>
      <c r="N540" s="170"/>
      <c r="O540" s="170"/>
      <c r="P540" s="170"/>
      <c r="Q540" s="170"/>
      <c r="R540" s="4"/>
      <c r="S540" s="5"/>
      <c r="T540" s="24"/>
      <c r="U540" s="25"/>
      <c r="V540" s="25"/>
      <c r="W540" s="25"/>
      <c r="X540" s="25"/>
      <c r="Y540" s="26"/>
      <c r="Z540" s="138"/>
      <c r="AB540" s="165" t="b">
        <f t="shared" si="16"/>
        <v>0</v>
      </c>
    </row>
    <row r="541" spans="1:28" ht="30" customHeight="1" x14ac:dyDescent="0.15">
      <c r="A541" s="70">
        <f>IFERROR(IF(OR(AND($J541="○", OR(TRIM($R541)="",TRIM($T541)="")),AND($J541&lt;&gt;"○",$R541="○")),1001,0),3)</f>
        <v>0</v>
      </c>
      <c r="C541" s="98"/>
      <c r="E541" s="177"/>
      <c r="F541" s="176">
        <v>9</v>
      </c>
      <c r="G541" s="169" t="s">
        <v>460</v>
      </c>
      <c r="H541" s="169"/>
      <c r="I541" s="169"/>
      <c r="J541" s="2"/>
      <c r="K541" s="170" t="s">
        <v>459</v>
      </c>
      <c r="L541" s="170"/>
      <c r="M541" s="170"/>
      <c r="N541" s="170"/>
      <c r="O541" s="170"/>
      <c r="P541" s="170"/>
      <c r="Q541" s="170"/>
      <c r="R541" s="4"/>
      <c r="S541" s="5"/>
      <c r="T541" s="9"/>
      <c r="U541" s="10"/>
      <c r="V541" s="10"/>
      <c r="W541" s="10"/>
      <c r="X541" s="10"/>
      <c r="Y541" s="11"/>
      <c r="Z541" s="138"/>
      <c r="AB541" s="165" t="b">
        <f>OR(AND(J541="○",R541&lt;&gt;"○"),AND(J541&lt;&gt;"○",R541="○"))</f>
        <v>0</v>
      </c>
    </row>
    <row r="542" spans="1:28" ht="20.100000000000001" customHeight="1" x14ac:dyDescent="0.15">
      <c r="A542" s="70">
        <f>IFERROR(IF(AND($R544="○",TRIM($T542)=""),1001,0),3)</f>
        <v>0</v>
      </c>
      <c r="C542" s="98"/>
      <c r="E542" s="177"/>
      <c r="F542" s="175">
        <v>10</v>
      </c>
      <c r="G542" s="169" t="s">
        <v>120</v>
      </c>
      <c r="H542" s="173"/>
      <c r="I542" s="173"/>
      <c r="J542" s="6"/>
      <c r="K542" s="170" t="s">
        <v>424</v>
      </c>
      <c r="L542" s="170"/>
      <c r="M542" s="170"/>
      <c r="N542" s="170"/>
      <c r="O542" s="170"/>
      <c r="P542" s="170"/>
      <c r="Q542" s="170"/>
      <c r="R542" s="4"/>
      <c r="S542" s="5"/>
      <c r="T542" s="12"/>
      <c r="U542" s="13"/>
      <c r="V542" s="13"/>
      <c r="W542" s="13"/>
      <c r="X542" s="13"/>
      <c r="Y542" s="14"/>
      <c r="Z542" s="138"/>
      <c r="AB542" s="165" t="b">
        <f>OR(AND(J542="○",COUNTIF(R542:R544,"○")=0),AND(J542&lt;&gt;"○",COUNTIF(R542:R544,"○")&lt;&gt;0))</f>
        <v>0</v>
      </c>
    </row>
    <row r="543" spans="1:28" ht="20.100000000000001" customHeight="1" x14ac:dyDescent="0.15">
      <c r="A543" s="166">
        <f>IFERROR(IF($AB542,1001,0),3)</f>
        <v>0</v>
      </c>
      <c r="B543" s="204"/>
      <c r="C543" s="98"/>
      <c r="E543" s="177"/>
      <c r="F543" s="175"/>
      <c r="G543" s="169"/>
      <c r="H543" s="173"/>
      <c r="I543" s="173"/>
      <c r="J543" s="7"/>
      <c r="K543" s="170" t="s">
        <v>425</v>
      </c>
      <c r="L543" s="170"/>
      <c r="M543" s="170"/>
      <c r="N543" s="170"/>
      <c r="O543" s="170"/>
      <c r="P543" s="170"/>
      <c r="Q543" s="170"/>
      <c r="R543" s="4"/>
      <c r="S543" s="5"/>
      <c r="T543" s="15"/>
      <c r="U543" s="16"/>
      <c r="V543" s="16"/>
      <c r="W543" s="16"/>
      <c r="X543" s="16"/>
      <c r="Y543" s="17"/>
      <c r="Z543" s="138"/>
      <c r="AB543" s="165" t="b">
        <f t="shared" si="16"/>
        <v>0</v>
      </c>
    </row>
    <row r="544" spans="1:28" ht="20.100000000000001" customHeight="1" x14ac:dyDescent="0.15">
      <c r="C544" s="98"/>
      <c r="E544" s="177"/>
      <c r="F544" s="175"/>
      <c r="G544" s="169"/>
      <c r="H544" s="173"/>
      <c r="I544" s="173"/>
      <c r="J544" s="8"/>
      <c r="K544" s="170" t="s">
        <v>454</v>
      </c>
      <c r="L544" s="170"/>
      <c r="M544" s="170"/>
      <c r="N544" s="170"/>
      <c r="O544" s="170"/>
      <c r="P544" s="170"/>
      <c r="Q544" s="170"/>
      <c r="R544" s="4"/>
      <c r="S544" s="5"/>
      <c r="T544" s="18"/>
      <c r="U544" s="19"/>
      <c r="V544" s="19"/>
      <c r="W544" s="19"/>
      <c r="X544" s="19"/>
      <c r="Y544" s="20"/>
      <c r="Z544" s="138"/>
      <c r="AB544" s="165" t="b">
        <f t="shared" si="16"/>
        <v>0</v>
      </c>
    </row>
    <row r="545" spans="1:28" ht="20.100000000000001" customHeight="1" x14ac:dyDescent="0.15">
      <c r="A545" s="70">
        <f>IFERROR(IF(AND($R547="○",TRIM($T545)=""),1001,0),3)</f>
        <v>0</v>
      </c>
      <c r="C545" s="98"/>
      <c r="E545" s="177"/>
      <c r="F545" s="175">
        <v>11</v>
      </c>
      <c r="G545" s="169" t="s">
        <v>121</v>
      </c>
      <c r="H545" s="173"/>
      <c r="I545" s="173"/>
      <c r="J545" s="6"/>
      <c r="K545" s="170" t="s">
        <v>426</v>
      </c>
      <c r="L545" s="170"/>
      <c r="M545" s="170"/>
      <c r="N545" s="170"/>
      <c r="O545" s="170"/>
      <c r="P545" s="170"/>
      <c r="Q545" s="170"/>
      <c r="R545" s="4"/>
      <c r="S545" s="5"/>
      <c r="T545" s="12"/>
      <c r="U545" s="13"/>
      <c r="V545" s="13"/>
      <c r="W545" s="13"/>
      <c r="X545" s="13"/>
      <c r="Y545" s="14"/>
      <c r="Z545" s="138"/>
      <c r="AB545" s="165" t="b">
        <f>OR(AND(J545="○",COUNTIF(R545:R547,"○")=0),AND(J545&lt;&gt;"○",COUNTIF(R545:R547,"○")&lt;&gt;0))</f>
        <v>0</v>
      </c>
    </row>
    <row r="546" spans="1:28" ht="20.100000000000001" customHeight="1" x14ac:dyDescent="0.15">
      <c r="A546" s="166">
        <f>IFERROR(IF($AB545,1001,0),3)</f>
        <v>0</v>
      </c>
      <c r="B546" s="204"/>
      <c r="C546" s="98"/>
      <c r="E546" s="177"/>
      <c r="F546" s="175"/>
      <c r="G546" s="169"/>
      <c r="H546" s="173"/>
      <c r="I546" s="173"/>
      <c r="J546" s="7"/>
      <c r="K546" s="170" t="s">
        <v>427</v>
      </c>
      <c r="L546" s="170"/>
      <c r="M546" s="170"/>
      <c r="N546" s="170"/>
      <c r="O546" s="170"/>
      <c r="P546" s="170"/>
      <c r="Q546" s="170"/>
      <c r="R546" s="4"/>
      <c r="S546" s="5"/>
      <c r="T546" s="15"/>
      <c r="U546" s="16"/>
      <c r="V546" s="16"/>
      <c r="W546" s="16"/>
      <c r="X546" s="16"/>
      <c r="Y546" s="17"/>
      <c r="Z546" s="138"/>
      <c r="AB546" s="165" t="b">
        <f t="shared" si="16"/>
        <v>0</v>
      </c>
    </row>
    <row r="547" spans="1:28" ht="20.100000000000001" customHeight="1" x14ac:dyDescent="0.15">
      <c r="C547" s="98"/>
      <c r="E547" s="177"/>
      <c r="F547" s="175"/>
      <c r="G547" s="169"/>
      <c r="H547" s="173"/>
      <c r="I547" s="173"/>
      <c r="J547" s="8"/>
      <c r="K547" s="170" t="s">
        <v>454</v>
      </c>
      <c r="L547" s="170"/>
      <c r="M547" s="170"/>
      <c r="N547" s="170"/>
      <c r="O547" s="170"/>
      <c r="P547" s="170"/>
      <c r="Q547" s="170"/>
      <c r="R547" s="4"/>
      <c r="S547" s="5"/>
      <c r="T547" s="18"/>
      <c r="U547" s="19"/>
      <c r="V547" s="19"/>
      <c r="W547" s="19"/>
      <c r="X547" s="19"/>
      <c r="Y547" s="20"/>
      <c r="Z547" s="138"/>
      <c r="AB547" s="165" t="b">
        <f t="shared" ref="AB547:AB554" si="17">AB546</f>
        <v>0</v>
      </c>
    </row>
    <row r="548" spans="1:28" ht="20.100000000000001" customHeight="1" x14ac:dyDescent="0.15">
      <c r="A548" s="70">
        <f>IFERROR(IF(AND($R551="○",TRIM($T548)=""),1001,0),3)</f>
        <v>0</v>
      </c>
      <c r="C548" s="98"/>
      <c r="E548" s="177"/>
      <c r="F548" s="175">
        <v>12</v>
      </c>
      <c r="G548" s="169" t="s">
        <v>122</v>
      </c>
      <c r="H548" s="173"/>
      <c r="I548" s="173"/>
      <c r="J548" s="6"/>
      <c r="K548" s="170" t="s">
        <v>428</v>
      </c>
      <c r="L548" s="170"/>
      <c r="M548" s="170"/>
      <c r="N548" s="170"/>
      <c r="O548" s="170"/>
      <c r="P548" s="170"/>
      <c r="Q548" s="170"/>
      <c r="R548" s="4"/>
      <c r="S548" s="5"/>
      <c r="T548" s="12"/>
      <c r="U548" s="13"/>
      <c r="V548" s="13"/>
      <c r="W548" s="13"/>
      <c r="X548" s="13"/>
      <c r="Y548" s="14"/>
      <c r="Z548" s="138"/>
      <c r="AB548" s="165" t="b">
        <f>OR(AND(J548="○",COUNTIF(R548:R551,"○")=0),AND(J548&lt;&gt;"○",COUNTIF(R548:R551,"○")&lt;&gt;0))</f>
        <v>0</v>
      </c>
    </row>
    <row r="549" spans="1:28" ht="20.100000000000001" customHeight="1" x14ac:dyDescent="0.15">
      <c r="A549" s="166">
        <f>IFERROR(IF($AB548,1001,0),3)</f>
        <v>0</v>
      </c>
      <c r="B549" s="204"/>
      <c r="C549" s="98"/>
      <c r="E549" s="177"/>
      <c r="F549" s="175"/>
      <c r="G549" s="169"/>
      <c r="H549" s="173"/>
      <c r="I549" s="173"/>
      <c r="J549" s="7"/>
      <c r="K549" s="170" t="s">
        <v>429</v>
      </c>
      <c r="L549" s="170"/>
      <c r="M549" s="170"/>
      <c r="N549" s="170"/>
      <c r="O549" s="170"/>
      <c r="P549" s="170"/>
      <c r="Q549" s="170"/>
      <c r="R549" s="4"/>
      <c r="S549" s="5"/>
      <c r="T549" s="15"/>
      <c r="U549" s="16"/>
      <c r="V549" s="16"/>
      <c r="W549" s="16"/>
      <c r="X549" s="16"/>
      <c r="Y549" s="17"/>
      <c r="Z549" s="138"/>
      <c r="AB549" s="165" t="b">
        <f t="shared" si="17"/>
        <v>0</v>
      </c>
    </row>
    <row r="550" spans="1:28" ht="20.100000000000001" customHeight="1" x14ac:dyDescent="0.15">
      <c r="C550" s="98"/>
      <c r="E550" s="177"/>
      <c r="F550" s="175"/>
      <c r="G550" s="169"/>
      <c r="H550" s="173"/>
      <c r="I550" s="173"/>
      <c r="J550" s="7"/>
      <c r="K550" s="170" t="s">
        <v>430</v>
      </c>
      <c r="L550" s="170"/>
      <c r="M550" s="170"/>
      <c r="N550" s="170"/>
      <c r="O550" s="170"/>
      <c r="P550" s="170"/>
      <c r="Q550" s="170"/>
      <c r="R550" s="4"/>
      <c r="S550" s="5"/>
      <c r="T550" s="15"/>
      <c r="U550" s="16"/>
      <c r="V550" s="16"/>
      <c r="W550" s="16"/>
      <c r="X550" s="16"/>
      <c r="Y550" s="17"/>
      <c r="Z550" s="138"/>
      <c r="AB550" s="165" t="b">
        <f t="shared" si="17"/>
        <v>0</v>
      </c>
    </row>
    <row r="551" spans="1:28" ht="20.100000000000001" customHeight="1" x14ac:dyDescent="0.15">
      <c r="C551" s="98"/>
      <c r="E551" s="177"/>
      <c r="F551" s="175"/>
      <c r="G551" s="169"/>
      <c r="H551" s="173"/>
      <c r="I551" s="173"/>
      <c r="J551" s="8"/>
      <c r="K551" s="170" t="s">
        <v>456</v>
      </c>
      <c r="L551" s="170"/>
      <c r="M551" s="170"/>
      <c r="N551" s="170"/>
      <c r="O551" s="170"/>
      <c r="P551" s="170"/>
      <c r="Q551" s="170"/>
      <c r="R551" s="4"/>
      <c r="S551" s="5"/>
      <c r="T551" s="18"/>
      <c r="U551" s="19"/>
      <c r="V551" s="19"/>
      <c r="W551" s="19"/>
      <c r="X551" s="19"/>
      <c r="Y551" s="20"/>
      <c r="Z551" s="138"/>
      <c r="AB551" s="165" t="b">
        <f t="shared" si="17"/>
        <v>0</v>
      </c>
    </row>
    <row r="552" spans="1:28" ht="30" customHeight="1" x14ac:dyDescent="0.15">
      <c r="A552" s="70">
        <f>IFERROR(IF(AND($R554="○",TRIM($T552)=""),1001,0),3)</f>
        <v>0</v>
      </c>
      <c r="C552" s="98"/>
      <c r="E552" s="177"/>
      <c r="F552" s="175">
        <v>13</v>
      </c>
      <c r="G552" s="169" t="s">
        <v>123</v>
      </c>
      <c r="H552" s="173"/>
      <c r="I552" s="173"/>
      <c r="J552" s="6"/>
      <c r="K552" s="170" t="s">
        <v>431</v>
      </c>
      <c r="L552" s="170"/>
      <c r="M552" s="170"/>
      <c r="N552" s="170"/>
      <c r="O552" s="170"/>
      <c r="P552" s="170"/>
      <c r="Q552" s="170"/>
      <c r="R552" s="4"/>
      <c r="S552" s="5"/>
      <c r="T552" s="12"/>
      <c r="U552" s="13"/>
      <c r="V552" s="13"/>
      <c r="W552" s="13"/>
      <c r="X552" s="13"/>
      <c r="Y552" s="14"/>
      <c r="Z552" s="138"/>
      <c r="AB552" s="165" t="b">
        <f>OR(AND(J552="○",COUNTIF(R552:R554,"○")=0),AND(J552&lt;&gt;"○",COUNTIF(R552:R554,"○")&lt;&gt;0))</f>
        <v>0</v>
      </c>
    </row>
    <row r="553" spans="1:28" ht="20.100000000000001" customHeight="1" x14ac:dyDescent="0.15">
      <c r="A553" s="166">
        <f>IFERROR(IF($AB552,1001,0),3)</f>
        <v>0</v>
      </c>
      <c r="B553" s="204"/>
      <c r="C553" s="98"/>
      <c r="E553" s="177"/>
      <c r="F553" s="175"/>
      <c r="G553" s="169"/>
      <c r="H553" s="173"/>
      <c r="I553" s="173"/>
      <c r="J553" s="7"/>
      <c r="K553" s="170" t="s">
        <v>432</v>
      </c>
      <c r="L553" s="170"/>
      <c r="M553" s="170"/>
      <c r="N553" s="170"/>
      <c r="O553" s="170"/>
      <c r="P553" s="170"/>
      <c r="Q553" s="170"/>
      <c r="R553" s="4"/>
      <c r="S553" s="5"/>
      <c r="T553" s="21"/>
      <c r="U553" s="22"/>
      <c r="V553" s="22"/>
      <c r="W553" s="22"/>
      <c r="X553" s="22"/>
      <c r="Y553" s="23"/>
      <c r="Z553" s="138"/>
      <c r="AB553" s="165" t="b">
        <f t="shared" si="17"/>
        <v>0</v>
      </c>
    </row>
    <row r="554" spans="1:28" ht="20.100000000000001" customHeight="1" x14ac:dyDescent="0.15">
      <c r="C554" s="98"/>
      <c r="E554" s="177"/>
      <c r="F554" s="175"/>
      <c r="G554" s="169"/>
      <c r="H554" s="173"/>
      <c r="I554" s="173"/>
      <c r="J554" s="8"/>
      <c r="K554" s="170" t="s">
        <v>454</v>
      </c>
      <c r="L554" s="170"/>
      <c r="M554" s="170"/>
      <c r="N554" s="170"/>
      <c r="O554" s="170"/>
      <c r="P554" s="170"/>
      <c r="Q554" s="170"/>
      <c r="R554" s="4"/>
      <c r="S554" s="5"/>
      <c r="T554" s="24"/>
      <c r="U554" s="25"/>
      <c r="V554" s="25"/>
      <c r="W554" s="25"/>
      <c r="X554" s="25"/>
      <c r="Y554" s="26"/>
      <c r="Z554" s="138"/>
      <c r="AB554" s="165" t="b">
        <f t="shared" si="17"/>
        <v>0</v>
      </c>
    </row>
    <row r="555" spans="1:28" ht="30" customHeight="1" x14ac:dyDescent="0.15">
      <c r="A555" s="70">
        <f>IFERROR(IF(OR(AND($J555="○", OR(TRIM($R555)="",TRIM($T555)="")),AND($J555&lt;&gt;"○",$R555="○")),1001,0),3)</f>
        <v>0</v>
      </c>
      <c r="C555" s="98"/>
      <c r="E555" s="177"/>
      <c r="F555" s="176">
        <v>14</v>
      </c>
      <c r="G555" s="169" t="s">
        <v>433</v>
      </c>
      <c r="H555" s="173"/>
      <c r="I555" s="173"/>
      <c r="J555" s="2"/>
      <c r="K555" s="170" t="s">
        <v>459</v>
      </c>
      <c r="L555" s="170"/>
      <c r="M555" s="170"/>
      <c r="N555" s="170"/>
      <c r="O555" s="170"/>
      <c r="P555" s="170"/>
      <c r="Q555" s="170"/>
      <c r="R555" s="4"/>
      <c r="S555" s="5"/>
      <c r="T555" s="9"/>
      <c r="U555" s="10"/>
      <c r="V555" s="10"/>
      <c r="W555" s="10"/>
      <c r="X555" s="10"/>
      <c r="Y555" s="11"/>
      <c r="Z555" s="138"/>
      <c r="AB555" s="165" t="b">
        <f>OR(AND(J555="○",R555&lt;&gt;"○"),AND(J555&lt;&gt;"○",R555="○"))</f>
        <v>0</v>
      </c>
    </row>
    <row r="556" spans="1:28" ht="30" customHeight="1" x14ac:dyDescent="0.15">
      <c r="A556" s="70">
        <f>IFERROR(IF(OR(AND($J556="○", OR(TRIM($R556)="",TRIM($T556)="")),AND($J556&lt;&gt;"○",$R556="○")),1001,0),3)</f>
        <v>0</v>
      </c>
      <c r="C556" s="98"/>
      <c r="E556" s="177"/>
      <c r="F556" s="176">
        <v>15</v>
      </c>
      <c r="G556" s="169" t="s">
        <v>437</v>
      </c>
      <c r="H556" s="173"/>
      <c r="I556" s="173"/>
      <c r="J556" s="2"/>
      <c r="K556" s="170" t="s">
        <v>459</v>
      </c>
      <c r="L556" s="170"/>
      <c r="M556" s="170"/>
      <c r="N556" s="170"/>
      <c r="O556" s="170"/>
      <c r="P556" s="170"/>
      <c r="Q556" s="170"/>
      <c r="R556" s="4"/>
      <c r="S556" s="5"/>
      <c r="T556" s="9"/>
      <c r="U556" s="10"/>
      <c r="V556" s="10"/>
      <c r="W556" s="10"/>
      <c r="X556" s="10"/>
      <c r="Y556" s="11"/>
      <c r="Z556" s="138"/>
      <c r="AB556" s="165" t="b">
        <f>OR(AND(J556="○",R556&lt;&gt;"○"),AND(J556&lt;&gt;"○",R556="○"))</f>
        <v>0</v>
      </c>
    </row>
    <row r="557" spans="1:28" ht="30" customHeight="1" x14ac:dyDescent="0.15">
      <c r="A557" s="70">
        <f>IFERROR(IF(OR(AND($J557="○", OR(TRIM($R557)="",TRIM($T557)="")),AND($J557&lt;&gt;"○",$R557="○")),1001,0),3)</f>
        <v>0</v>
      </c>
      <c r="C557" s="98"/>
      <c r="E557" s="190"/>
      <c r="F557" s="191">
        <v>16</v>
      </c>
      <c r="G557" s="192" t="s">
        <v>139</v>
      </c>
      <c r="H557" s="193"/>
      <c r="I557" s="193"/>
      <c r="J557" s="3"/>
      <c r="K557" s="194" t="s">
        <v>459</v>
      </c>
      <c r="L557" s="194"/>
      <c r="M557" s="194"/>
      <c r="N557" s="194"/>
      <c r="O557" s="194"/>
      <c r="P557" s="194"/>
      <c r="Q557" s="194"/>
      <c r="R557" s="27"/>
      <c r="S557" s="28"/>
      <c r="T557" s="29"/>
      <c r="U557" s="30"/>
      <c r="V557" s="30"/>
      <c r="W557" s="30"/>
      <c r="X557" s="30"/>
      <c r="Y557" s="31"/>
      <c r="Z557" s="138"/>
      <c r="AB557" s="165" t="b">
        <f>OR(AND(J557="○",R557&lt;&gt;"○"),AND(J557&lt;&gt;"○",R557="○"))</f>
        <v>0</v>
      </c>
    </row>
    <row r="558" spans="1:28" ht="19.5" customHeight="1" x14ac:dyDescent="0.15">
      <c r="C558" s="98"/>
      <c r="Z558" s="138"/>
    </row>
    <row r="559" spans="1:28" ht="19.5" customHeight="1" x14ac:dyDescent="0.15">
      <c r="C559" s="195"/>
      <c r="D559" s="144"/>
      <c r="E559" s="144"/>
      <c r="F559" s="144"/>
      <c r="G559" s="196"/>
      <c r="H559" s="196"/>
      <c r="I559" s="196"/>
      <c r="J559" s="144"/>
      <c r="K559" s="144"/>
      <c r="L559" s="144"/>
      <c r="M559" s="144"/>
      <c r="N559" s="144"/>
      <c r="O559" s="144"/>
      <c r="P559" s="144"/>
      <c r="Q559" s="144"/>
      <c r="R559" s="144"/>
      <c r="S559" s="144"/>
      <c r="T559" s="144"/>
      <c r="U559" s="144"/>
      <c r="V559" s="144"/>
      <c r="W559" s="144"/>
      <c r="X559" s="144"/>
      <c r="Y559" s="144"/>
      <c r="Z559" s="197"/>
      <c r="AA559" s="98"/>
    </row>
    <row r="560" spans="1:28" x14ac:dyDescent="0.15">
      <c r="Z560" s="198"/>
    </row>
  </sheetData>
  <sheetProtection algorithmName="SHA-512" hashValue="Sz1eaMpNTLZtALk772qX3/PhTizO6Fd9HfhE2+V1rL5+A4XNai6NDCij9QRrDlSo8UmsVKn1e7h6fpcLUJZ/xA==" saltValue="RVihyLs+8HuYtGMBcHY9Zg==" spinCount="100000" sheet="1" objects="1" scenarios="1"/>
  <dataConsolidate/>
  <mergeCells count="1106">
    <mergeCell ref="W1:Z1"/>
    <mergeCell ref="C174:H174"/>
    <mergeCell ref="I73:Y73"/>
    <mergeCell ref="J74:Y74"/>
    <mergeCell ref="I75:Y75"/>
    <mergeCell ref="I32:Y32"/>
    <mergeCell ref="I176:M176"/>
    <mergeCell ref="J177:Y177"/>
    <mergeCell ref="K186:Q186"/>
    <mergeCell ref="I34:M34"/>
    <mergeCell ref="I36:M36"/>
    <mergeCell ref="I38:Y38"/>
    <mergeCell ref="I40:M40"/>
    <mergeCell ref="C60:H60"/>
    <mergeCell ref="I63:M63"/>
    <mergeCell ref="I69:M69"/>
    <mergeCell ref="I71:Y71"/>
    <mergeCell ref="J76:Y76"/>
    <mergeCell ref="I77:Y77"/>
    <mergeCell ref="I79:Y79"/>
    <mergeCell ref="I81:Y81"/>
    <mergeCell ref="I83:M83"/>
    <mergeCell ref="I85:M85"/>
    <mergeCell ref="I87:Y87"/>
    <mergeCell ref="C109:H109"/>
    <mergeCell ref="D111:Y111"/>
    <mergeCell ref="C13:H13"/>
    <mergeCell ref="E15:H15"/>
    <mergeCell ref="J15:Y15"/>
    <mergeCell ref="I20:M20"/>
    <mergeCell ref="I22:Y22"/>
    <mergeCell ref="I24:Y24"/>
    <mergeCell ref="I26:Y26"/>
    <mergeCell ref="I28:Y28"/>
    <mergeCell ref="I30:Y30"/>
    <mergeCell ref="I167:M167"/>
    <mergeCell ref="I169:Y169"/>
    <mergeCell ref="R188:S188"/>
    <mergeCell ref="R189:S189"/>
    <mergeCell ref="R190:S190"/>
    <mergeCell ref="R191:S191"/>
    <mergeCell ref="R192:S192"/>
    <mergeCell ref="R193:S193"/>
    <mergeCell ref="E184:Y184"/>
    <mergeCell ref="F185:I185"/>
    <mergeCell ref="K185:Q185"/>
    <mergeCell ref="R185:S185"/>
    <mergeCell ref="T185:Y185"/>
    <mergeCell ref="R186:S186"/>
    <mergeCell ref="R187:S187"/>
    <mergeCell ref="I112:Y112"/>
    <mergeCell ref="I114:Y114"/>
    <mergeCell ref="I116:Y116"/>
    <mergeCell ref="I118:M118"/>
    <mergeCell ref="I120:Y120"/>
    <mergeCell ref="I122:M122"/>
    <mergeCell ref="I124:M124"/>
    <mergeCell ref="I126:Y126"/>
    <mergeCell ref="C181:I181"/>
    <mergeCell ref="I153:M153"/>
    <mergeCell ref="I155:Y155"/>
    <mergeCell ref="I157:Y157"/>
    <mergeCell ref="I159:M159"/>
    <mergeCell ref="I161:M161"/>
    <mergeCell ref="I163:Y163"/>
    <mergeCell ref="I165:M165"/>
    <mergeCell ref="C150:H150"/>
    <mergeCell ref="T238:Y238"/>
    <mergeCell ref="T239:Y247"/>
    <mergeCell ref="T248:Y252"/>
    <mergeCell ref="R206:S206"/>
    <mergeCell ref="R207:S207"/>
    <mergeCell ref="K204:Q204"/>
    <mergeCell ref="K200:Q200"/>
    <mergeCell ref="K201:Q201"/>
    <mergeCell ref="K202:Q202"/>
    <mergeCell ref="K203:Q203"/>
    <mergeCell ref="R208:S208"/>
    <mergeCell ref="R209:S209"/>
    <mergeCell ref="K207:Q207"/>
    <mergeCell ref="K208:Q208"/>
    <mergeCell ref="K209:Q209"/>
    <mergeCell ref="T199:Y201"/>
    <mergeCell ref="T186:Y192"/>
    <mergeCell ref="T193:Y198"/>
    <mergeCell ref="R194:S194"/>
    <mergeCell ref="K189:Q189"/>
    <mergeCell ref="K190:Q190"/>
    <mergeCell ref="K191:Q191"/>
    <mergeCell ref="K192:Q192"/>
    <mergeCell ref="K193:Q193"/>
    <mergeCell ref="K194:Q194"/>
    <mergeCell ref="K187:Q187"/>
    <mergeCell ref="K188:Q188"/>
    <mergeCell ref="R210:S210"/>
    <mergeCell ref="K210:Q210"/>
    <mergeCell ref="R200:S200"/>
    <mergeCell ref="R201:S201"/>
    <mergeCell ref="R202:S202"/>
    <mergeCell ref="R249:S249"/>
    <mergeCell ref="R250:S250"/>
    <mergeCell ref="R251:S251"/>
    <mergeCell ref="R195:S195"/>
    <mergeCell ref="R196:S196"/>
    <mergeCell ref="R197:S197"/>
    <mergeCell ref="R198:S198"/>
    <mergeCell ref="R199:S199"/>
    <mergeCell ref="K199:Q199"/>
    <mergeCell ref="R203:S203"/>
    <mergeCell ref="R204:S204"/>
    <mergeCell ref="R205:S205"/>
    <mergeCell ref="R214:S214"/>
    <mergeCell ref="R215:S215"/>
    <mergeCell ref="R216:S216"/>
    <mergeCell ref="R217:S217"/>
    <mergeCell ref="K214:Q214"/>
    <mergeCell ref="K215:Q215"/>
    <mergeCell ref="K216:Q216"/>
    <mergeCell ref="K217:Q217"/>
    <mergeCell ref="R211:S211"/>
    <mergeCell ref="R212:S212"/>
    <mergeCell ref="R213:S213"/>
    <mergeCell ref="K211:Q211"/>
    <mergeCell ref="K220:Q220"/>
    <mergeCell ref="K245:Q245"/>
    <mergeCell ref="R246:S246"/>
    <mergeCell ref="K233:Q233"/>
    <mergeCell ref="K234:Q234"/>
    <mergeCell ref="K236:Q236"/>
    <mergeCell ref="K229:Q229"/>
    <mergeCell ref="K230:Q230"/>
    <mergeCell ref="K231:Q231"/>
    <mergeCell ref="K212:Q212"/>
    <mergeCell ref="K213:Q213"/>
    <mergeCell ref="R223:S223"/>
    <mergeCell ref="R224:S224"/>
    <mergeCell ref="R225:S225"/>
    <mergeCell ref="R226:S226"/>
    <mergeCell ref="R227:S227"/>
    <mergeCell ref="R228:S228"/>
    <mergeCell ref="K226:Q226"/>
    <mergeCell ref="R218:S218"/>
    <mergeCell ref="R219:S219"/>
    <mergeCell ref="R220:S220"/>
    <mergeCell ref="R221:S221"/>
    <mergeCell ref="R222:S222"/>
    <mergeCell ref="K218:Q218"/>
    <mergeCell ref="K219:Q219"/>
    <mergeCell ref="K222:Q222"/>
    <mergeCell ref="K223:Q223"/>
    <mergeCell ref="K224:Q224"/>
    <mergeCell ref="K225:Q225"/>
    <mergeCell ref="K227:Q227"/>
    <mergeCell ref="K228:Q228"/>
    <mergeCell ref="K221:Q221"/>
    <mergeCell ref="K205:Q205"/>
    <mergeCell ref="K206:Q206"/>
    <mergeCell ref="K258:Q258"/>
    <mergeCell ref="R253:S253"/>
    <mergeCell ref="R254:S254"/>
    <mergeCell ref="R255:S255"/>
    <mergeCell ref="R256:S256"/>
    <mergeCell ref="K253:Q253"/>
    <mergeCell ref="K254:Q254"/>
    <mergeCell ref="K255:Q255"/>
    <mergeCell ref="K256:Q256"/>
    <mergeCell ref="R239:S239"/>
    <mergeCell ref="R240:S240"/>
    <mergeCell ref="R241:S241"/>
    <mergeCell ref="R242:S242"/>
    <mergeCell ref="R243:S243"/>
    <mergeCell ref="R244:S244"/>
    <mergeCell ref="R245:S245"/>
    <mergeCell ref="R235:S235"/>
    <mergeCell ref="R236:S236"/>
    <mergeCell ref="R237:S237"/>
    <mergeCell ref="R238:S238"/>
    <mergeCell ref="K237:Q237"/>
    <mergeCell ref="K238:Q238"/>
    <mergeCell ref="R229:S229"/>
    <mergeCell ref="R230:S230"/>
    <mergeCell ref="R231:S231"/>
    <mergeCell ref="R232:S232"/>
    <mergeCell ref="R233:S233"/>
    <mergeCell ref="R234:S234"/>
    <mergeCell ref="K232:Q232"/>
    <mergeCell ref="K235:Q235"/>
    <mergeCell ref="T253:Y263"/>
    <mergeCell ref="G264:I270"/>
    <mergeCell ref="R259:S259"/>
    <mergeCell ref="K260:Q260"/>
    <mergeCell ref="R260:S260"/>
    <mergeCell ref="K261:Q261"/>
    <mergeCell ref="R261:S261"/>
    <mergeCell ref="K239:Q239"/>
    <mergeCell ref="K240:Q240"/>
    <mergeCell ref="K241:Q241"/>
    <mergeCell ref="K242:Q242"/>
    <mergeCell ref="K243:Q243"/>
    <mergeCell ref="R252:S252"/>
    <mergeCell ref="K249:Q249"/>
    <mergeCell ref="K250:Q250"/>
    <mergeCell ref="K251:Q251"/>
    <mergeCell ref="K252:Q252"/>
    <mergeCell ref="R257:S257"/>
    <mergeCell ref="R258:S258"/>
    <mergeCell ref="K257:Q257"/>
    <mergeCell ref="G239:I247"/>
    <mergeCell ref="J239:J247"/>
    <mergeCell ref="G248:I252"/>
    <mergeCell ref="J248:J252"/>
    <mergeCell ref="K244:Q244"/>
    <mergeCell ref="R247:S247"/>
    <mergeCell ref="R248:S248"/>
    <mergeCell ref="K246:Q246"/>
    <mergeCell ref="K247:Q247"/>
    <mergeCell ref="K248:Q248"/>
    <mergeCell ref="E239:E289"/>
    <mergeCell ref="F239:F247"/>
    <mergeCell ref="F248:F252"/>
    <mergeCell ref="F253:F263"/>
    <mergeCell ref="F264:F270"/>
    <mergeCell ref="F271:F273"/>
    <mergeCell ref="F274:F280"/>
    <mergeCell ref="F281:F284"/>
    <mergeCell ref="F285:F288"/>
    <mergeCell ref="K259:Q259"/>
    <mergeCell ref="K265:Q265"/>
    <mergeCell ref="R265:S265"/>
    <mergeCell ref="K266:Q266"/>
    <mergeCell ref="R266:S266"/>
    <mergeCell ref="K262:Q262"/>
    <mergeCell ref="R262:S262"/>
    <mergeCell ref="K263:Q263"/>
    <mergeCell ref="R263:S263"/>
    <mergeCell ref="K264:Q264"/>
    <mergeCell ref="R264:S264"/>
    <mergeCell ref="G253:I263"/>
    <mergeCell ref="J253:J263"/>
    <mergeCell ref="G271:I273"/>
    <mergeCell ref="J271:J273"/>
    <mergeCell ref="K271:Q271"/>
    <mergeCell ref="R271:S271"/>
    <mergeCell ref="J202:J207"/>
    <mergeCell ref="T202:Y207"/>
    <mergeCell ref="E208:E238"/>
    <mergeCell ref="F208:F221"/>
    <mergeCell ref="G208:I221"/>
    <mergeCell ref="J208:J221"/>
    <mergeCell ref="T208:Y221"/>
    <mergeCell ref="F222:F230"/>
    <mergeCell ref="G222:I230"/>
    <mergeCell ref="J222:J230"/>
    <mergeCell ref="T222:Y230"/>
    <mergeCell ref="F231:F237"/>
    <mergeCell ref="G231:I237"/>
    <mergeCell ref="T231:Y237"/>
    <mergeCell ref="G238:I238"/>
    <mergeCell ref="J231:J237"/>
    <mergeCell ref="E186:E207"/>
    <mergeCell ref="F186:F192"/>
    <mergeCell ref="F193:F198"/>
    <mergeCell ref="F199:F201"/>
    <mergeCell ref="F202:F207"/>
    <mergeCell ref="G186:I192"/>
    <mergeCell ref="J186:J192"/>
    <mergeCell ref="G193:I198"/>
    <mergeCell ref="J193:J198"/>
    <mergeCell ref="G199:I201"/>
    <mergeCell ref="J199:J201"/>
    <mergeCell ref="G202:I207"/>
    <mergeCell ref="K195:Q195"/>
    <mergeCell ref="K196:Q196"/>
    <mergeCell ref="K197:Q197"/>
    <mergeCell ref="K198:Q198"/>
    <mergeCell ref="T271:Y273"/>
    <mergeCell ref="K272:Q272"/>
    <mergeCell ref="R272:S272"/>
    <mergeCell ref="K273:Q273"/>
    <mergeCell ref="R273:S273"/>
    <mergeCell ref="J264:J270"/>
    <mergeCell ref="T264:Y270"/>
    <mergeCell ref="K267:Q267"/>
    <mergeCell ref="R267:S267"/>
    <mergeCell ref="K268:Q268"/>
    <mergeCell ref="R268:S268"/>
    <mergeCell ref="K269:Q269"/>
    <mergeCell ref="R269:S269"/>
    <mergeCell ref="K270:Q270"/>
    <mergeCell ref="R270:S270"/>
    <mergeCell ref="G274:I280"/>
    <mergeCell ref="J274:J280"/>
    <mergeCell ref="K274:Q274"/>
    <mergeCell ref="R274:S274"/>
    <mergeCell ref="T274:Y280"/>
    <mergeCell ref="K275:Q275"/>
    <mergeCell ref="R275:S275"/>
    <mergeCell ref="K276:Q276"/>
    <mergeCell ref="R276:S276"/>
    <mergeCell ref="K277:Q277"/>
    <mergeCell ref="R277:S277"/>
    <mergeCell ref="K278:Q278"/>
    <mergeCell ref="R278:S278"/>
    <mergeCell ref="K279:Q279"/>
    <mergeCell ref="R279:S279"/>
    <mergeCell ref="K280:Q280"/>
    <mergeCell ref="R280:S280"/>
    <mergeCell ref="K297:Q297"/>
    <mergeCell ref="G285:I288"/>
    <mergeCell ref="K285:Q285"/>
    <mergeCell ref="R285:S285"/>
    <mergeCell ref="T285:Y288"/>
    <mergeCell ref="K286:Q286"/>
    <mergeCell ref="R286:S286"/>
    <mergeCell ref="K287:Q287"/>
    <mergeCell ref="R287:S287"/>
    <mergeCell ref="K288:Q288"/>
    <mergeCell ref="R288:S288"/>
    <mergeCell ref="G289:I289"/>
    <mergeCell ref="K289:Q289"/>
    <mergeCell ref="R289:S289"/>
    <mergeCell ref="T289:Y289"/>
    <mergeCell ref="J285:J288"/>
    <mergeCell ref="G281:I284"/>
    <mergeCell ref="J281:J284"/>
    <mergeCell ref="K281:Q281"/>
    <mergeCell ref="R281:S281"/>
    <mergeCell ref="T281:Y284"/>
    <mergeCell ref="K282:Q282"/>
    <mergeCell ref="R282:S282"/>
    <mergeCell ref="K283:Q283"/>
    <mergeCell ref="R283:S283"/>
    <mergeCell ref="K284:Q284"/>
    <mergeCell ref="R284:S284"/>
    <mergeCell ref="R297:S297"/>
    <mergeCell ref="K298:Q298"/>
    <mergeCell ref="R298:S298"/>
    <mergeCell ref="K299:Q299"/>
    <mergeCell ref="R299:S299"/>
    <mergeCell ref="K300:Q300"/>
    <mergeCell ref="R300:S300"/>
    <mergeCell ref="K301:Q301"/>
    <mergeCell ref="R301:S301"/>
    <mergeCell ref="E290:E309"/>
    <mergeCell ref="F290:F295"/>
    <mergeCell ref="G290:I295"/>
    <mergeCell ref="J290:J295"/>
    <mergeCell ref="K290:Q290"/>
    <mergeCell ref="R290:S290"/>
    <mergeCell ref="T290:Y295"/>
    <mergeCell ref="K291:Q291"/>
    <mergeCell ref="R291:S291"/>
    <mergeCell ref="K292:Q292"/>
    <mergeCell ref="R292:S292"/>
    <mergeCell ref="K293:Q293"/>
    <mergeCell ref="R293:S293"/>
    <mergeCell ref="K294:Q294"/>
    <mergeCell ref="R294:S294"/>
    <mergeCell ref="K295:Q295"/>
    <mergeCell ref="R295:S295"/>
    <mergeCell ref="F296:F303"/>
    <mergeCell ref="G296:I303"/>
    <mergeCell ref="J296:J303"/>
    <mergeCell ref="K296:Q296"/>
    <mergeCell ref="R296:S296"/>
    <mergeCell ref="T296:Y303"/>
    <mergeCell ref="T304:Y307"/>
    <mergeCell ref="K305:Q305"/>
    <mergeCell ref="R305:S305"/>
    <mergeCell ref="K306:Q306"/>
    <mergeCell ref="R306:S306"/>
    <mergeCell ref="K307:Q307"/>
    <mergeCell ref="R307:S307"/>
    <mergeCell ref="F308:F309"/>
    <mergeCell ref="G308:I309"/>
    <mergeCell ref="J308:J309"/>
    <mergeCell ref="K308:Q308"/>
    <mergeCell ref="R308:S308"/>
    <mergeCell ref="T308:Y309"/>
    <mergeCell ref="K309:Q309"/>
    <mergeCell ref="R309:S309"/>
    <mergeCell ref="K302:Q302"/>
    <mergeCell ref="R302:S302"/>
    <mergeCell ref="K303:Q303"/>
    <mergeCell ref="R303:S303"/>
    <mergeCell ref="F304:F307"/>
    <mergeCell ref="G304:I307"/>
    <mergeCell ref="J304:J307"/>
    <mergeCell ref="K304:Q304"/>
    <mergeCell ref="R304:S304"/>
    <mergeCell ref="E310:E335"/>
    <mergeCell ref="F310:F321"/>
    <mergeCell ref="G310:I321"/>
    <mergeCell ref="J310:J321"/>
    <mergeCell ref="K310:Q310"/>
    <mergeCell ref="R310:S310"/>
    <mergeCell ref="T310:Y321"/>
    <mergeCell ref="K311:Q311"/>
    <mergeCell ref="R311:S311"/>
    <mergeCell ref="K312:Q312"/>
    <mergeCell ref="R312:S312"/>
    <mergeCell ref="K313:Q313"/>
    <mergeCell ref="R313:S313"/>
    <mergeCell ref="K314:Q314"/>
    <mergeCell ref="R314:S314"/>
    <mergeCell ref="K315:Q315"/>
    <mergeCell ref="R315:S315"/>
    <mergeCell ref="K316:Q316"/>
    <mergeCell ref="R316:S316"/>
    <mergeCell ref="K317:Q317"/>
    <mergeCell ref="R317:S317"/>
    <mergeCell ref="K318:Q318"/>
    <mergeCell ref="R318:S318"/>
    <mergeCell ref="K319:Q319"/>
    <mergeCell ref="T322:Y327"/>
    <mergeCell ref="K323:Q323"/>
    <mergeCell ref="R323:S323"/>
    <mergeCell ref="K324:Q324"/>
    <mergeCell ref="R324:S324"/>
    <mergeCell ref="K325:Q325"/>
    <mergeCell ref="R325:S325"/>
    <mergeCell ref="K326:Q326"/>
    <mergeCell ref="R326:S326"/>
    <mergeCell ref="K327:Q327"/>
    <mergeCell ref="R327:S327"/>
    <mergeCell ref="R319:S319"/>
    <mergeCell ref="K320:Q320"/>
    <mergeCell ref="R320:S320"/>
    <mergeCell ref="K321:Q321"/>
    <mergeCell ref="R321:S321"/>
    <mergeCell ref="F322:F327"/>
    <mergeCell ref="G322:I327"/>
    <mergeCell ref="J322:J327"/>
    <mergeCell ref="K322:Q322"/>
    <mergeCell ref="R322:S322"/>
    <mergeCell ref="R342:S342"/>
    <mergeCell ref="K343:Q343"/>
    <mergeCell ref="F332:F334"/>
    <mergeCell ref="G332:I334"/>
    <mergeCell ref="K332:Q332"/>
    <mergeCell ref="R332:S332"/>
    <mergeCell ref="R343:S343"/>
    <mergeCell ref="T332:Y334"/>
    <mergeCell ref="K333:Q333"/>
    <mergeCell ref="R333:S333"/>
    <mergeCell ref="K334:Q334"/>
    <mergeCell ref="R334:S334"/>
    <mergeCell ref="G335:I335"/>
    <mergeCell ref="K335:Q335"/>
    <mergeCell ref="R335:S335"/>
    <mergeCell ref="T335:Y335"/>
    <mergeCell ref="J332:J334"/>
    <mergeCell ref="F328:F331"/>
    <mergeCell ref="G328:I331"/>
    <mergeCell ref="J328:J331"/>
    <mergeCell ref="K328:Q328"/>
    <mergeCell ref="R328:S328"/>
    <mergeCell ref="T328:Y331"/>
    <mergeCell ref="K329:Q329"/>
    <mergeCell ref="R329:S329"/>
    <mergeCell ref="K330:Q330"/>
    <mergeCell ref="R330:S330"/>
    <mergeCell ref="K331:Q331"/>
    <mergeCell ref="R331:S331"/>
    <mergeCell ref="K344:Q344"/>
    <mergeCell ref="R344:S344"/>
    <mergeCell ref="K345:Q345"/>
    <mergeCell ref="R345:S345"/>
    <mergeCell ref="F346:F354"/>
    <mergeCell ref="G346:I354"/>
    <mergeCell ref="J346:J354"/>
    <mergeCell ref="K346:Q346"/>
    <mergeCell ref="R346:S346"/>
    <mergeCell ref="E336:E360"/>
    <mergeCell ref="F336:F338"/>
    <mergeCell ref="G336:I338"/>
    <mergeCell ref="J336:J338"/>
    <mergeCell ref="K336:Q336"/>
    <mergeCell ref="R336:S336"/>
    <mergeCell ref="T336:Y338"/>
    <mergeCell ref="K337:Q337"/>
    <mergeCell ref="R337:S337"/>
    <mergeCell ref="K338:Q338"/>
    <mergeCell ref="R338:S338"/>
    <mergeCell ref="F339:F345"/>
    <mergeCell ref="G339:I345"/>
    <mergeCell ref="J339:J345"/>
    <mergeCell ref="K339:Q339"/>
    <mergeCell ref="R339:S339"/>
    <mergeCell ref="T339:Y345"/>
    <mergeCell ref="K340:Q340"/>
    <mergeCell ref="R340:S340"/>
    <mergeCell ref="K341:Q341"/>
    <mergeCell ref="R341:S341"/>
    <mergeCell ref="K342:Q342"/>
    <mergeCell ref="T346:Y354"/>
    <mergeCell ref="K347:Q347"/>
    <mergeCell ref="R347:S347"/>
    <mergeCell ref="K348:Q348"/>
    <mergeCell ref="R348:S348"/>
    <mergeCell ref="K349:Q349"/>
    <mergeCell ref="R349:S349"/>
    <mergeCell ref="K350:Q350"/>
    <mergeCell ref="R350:S350"/>
    <mergeCell ref="K351:Q351"/>
    <mergeCell ref="R351:S351"/>
    <mergeCell ref="K352:Q352"/>
    <mergeCell ref="R352:S352"/>
    <mergeCell ref="K353:Q353"/>
    <mergeCell ref="R353:S353"/>
    <mergeCell ref="K354:Q354"/>
    <mergeCell ref="R354:S354"/>
    <mergeCell ref="K368:Q368"/>
    <mergeCell ref="R368:S368"/>
    <mergeCell ref="F355:F359"/>
    <mergeCell ref="G355:I359"/>
    <mergeCell ref="K355:Q355"/>
    <mergeCell ref="R355:S355"/>
    <mergeCell ref="T355:Y359"/>
    <mergeCell ref="K356:Q356"/>
    <mergeCell ref="R356:S356"/>
    <mergeCell ref="K357:Q357"/>
    <mergeCell ref="R357:S357"/>
    <mergeCell ref="K358:Q358"/>
    <mergeCell ref="R358:S358"/>
    <mergeCell ref="K359:Q359"/>
    <mergeCell ref="R359:S359"/>
    <mergeCell ref="G360:I360"/>
    <mergeCell ref="K360:Q360"/>
    <mergeCell ref="R360:S360"/>
    <mergeCell ref="T360:Y360"/>
    <mergeCell ref="J355:J359"/>
    <mergeCell ref="F380:F382"/>
    <mergeCell ref="G380:I382"/>
    <mergeCell ref="T368:Y372"/>
    <mergeCell ref="K369:Q369"/>
    <mergeCell ref="R369:S369"/>
    <mergeCell ref="K370:Q370"/>
    <mergeCell ref="R370:S370"/>
    <mergeCell ref="K371:Q371"/>
    <mergeCell ref="R371:S371"/>
    <mergeCell ref="K372:Q372"/>
    <mergeCell ref="R372:S372"/>
    <mergeCell ref="E361:E373"/>
    <mergeCell ref="F361:F367"/>
    <mergeCell ref="G361:I367"/>
    <mergeCell ref="J361:J367"/>
    <mergeCell ref="K361:Q361"/>
    <mergeCell ref="R361:S361"/>
    <mergeCell ref="T361:Y367"/>
    <mergeCell ref="K362:Q362"/>
    <mergeCell ref="R362:S362"/>
    <mergeCell ref="K363:Q363"/>
    <mergeCell ref="R363:S363"/>
    <mergeCell ref="K364:Q364"/>
    <mergeCell ref="R364:S364"/>
    <mergeCell ref="K365:Q365"/>
    <mergeCell ref="R365:S365"/>
    <mergeCell ref="K366:Q366"/>
    <mergeCell ref="R366:S366"/>
    <mergeCell ref="K367:Q367"/>
    <mergeCell ref="R367:S367"/>
    <mergeCell ref="F368:F372"/>
    <mergeCell ref="G368:I372"/>
    <mergeCell ref="K380:Q380"/>
    <mergeCell ref="R380:S380"/>
    <mergeCell ref="T380:Y382"/>
    <mergeCell ref="K381:Q381"/>
    <mergeCell ref="R381:S381"/>
    <mergeCell ref="K382:Q382"/>
    <mergeCell ref="R382:S382"/>
    <mergeCell ref="G383:I383"/>
    <mergeCell ref="K383:Q383"/>
    <mergeCell ref="R383:S383"/>
    <mergeCell ref="T383:Y383"/>
    <mergeCell ref="G373:I373"/>
    <mergeCell ref="K373:Q373"/>
    <mergeCell ref="R373:S373"/>
    <mergeCell ref="T373:Y373"/>
    <mergeCell ref="E374:E383"/>
    <mergeCell ref="F374:F379"/>
    <mergeCell ref="G374:I379"/>
    <mergeCell ref="J374:J379"/>
    <mergeCell ref="K374:Q374"/>
    <mergeCell ref="R374:S374"/>
    <mergeCell ref="T374:Y379"/>
    <mergeCell ref="K375:Q375"/>
    <mergeCell ref="R375:S375"/>
    <mergeCell ref="K376:Q376"/>
    <mergeCell ref="R376:S376"/>
    <mergeCell ref="K377:Q377"/>
    <mergeCell ref="R377:S377"/>
    <mergeCell ref="K378:Q378"/>
    <mergeCell ref="R378:S378"/>
    <mergeCell ref="K379:Q379"/>
    <mergeCell ref="R379:S379"/>
    <mergeCell ref="R391:S391"/>
    <mergeCell ref="K392:Q392"/>
    <mergeCell ref="R392:S392"/>
    <mergeCell ref="G394:I394"/>
    <mergeCell ref="K394:Q394"/>
    <mergeCell ref="R394:S394"/>
    <mergeCell ref="G395:I395"/>
    <mergeCell ref="K395:Q395"/>
    <mergeCell ref="R395:S395"/>
    <mergeCell ref="E384:E395"/>
    <mergeCell ref="F384:F388"/>
    <mergeCell ref="G384:I388"/>
    <mergeCell ref="J384:J388"/>
    <mergeCell ref="K384:Q384"/>
    <mergeCell ref="R384:S384"/>
    <mergeCell ref="T384:Y388"/>
    <mergeCell ref="K385:Q385"/>
    <mergeCell ref="R385:S385"/>
    <mergeCell ref="K386:Q386"/>
    <mergeCell ref="R386:S386"/>
    <mergeCell ref="K387:Q387"/>
    <mergeCell ref="R387:S387"/>
    <mergeCell ref="K388:Q388"/>
    <mergeCell ref="R388:S388"/>
    <mergeCell ref="K389:Q389"/>
    <mergeCell ref="R389:S389"/>
    <mergeCell ref="T389:Y393"/>
    <mergeCell ref="K390:Q390"/>
    <mergeCell ref="R390:S390"/>
    <mergeCell ref="K391:Q391"/>
    <mergeCell ref="T395:Y395"/>
    <mergeCell ref="T394:Y394"/>
    <mergeCell ref="E396:E419"/>
    <mergeCell ref="F396:F402"/>
    <mergeCell ref="G396:I402"/>
    <mergeCell ref="J396:J402"/>
    <mergeCell ref="K396:Q396"/>
    <mergeCell ref="R396:S396"/>
    <mergeCell ref="T396:Y402"/>
    <mergeCell ref="K397:Q397"/>
    <mergeCell ref="R397:S397"/>
    <mergeCell ref="K398:Q398"/>
    <mergeCell ref="R398:S398"/>
    <mergeCell ref="K399:Q399"/>
    <mergeCell ref="R399:S399"/>
    <mergeCell ref="K400:Q400"/>
    <mergeCell ref="R400:S400"/>
    <mergeCell ref="K401:Q401"/>
    <mergeCell ref="R401:S401"/>
    <mergeCell ref="K402:Q402"/>
    <mergeCell ref="R402:S402"/>
    <mergeCell ref="F403:F406"/>
    <mergeCell ref="G403:I406"/>
    <mergeCell ref="J403:J406"/>
    <mergeCell ref="K403:Q403"/>
    <mergeCell ref="R403:S403"/>
    <mergeCell ref="T403:Y406"/>
    <mergeCell ref="K404:Q404"/>
    <mergeCell ref="R404:S404"/>
    <mergeCell ref="K405:Q405"/>
    <mergeCell ref="R405:S405"/>
    <mergeCell ref="K406:Q406"/>
    <mergeCell ref="R406:S406"/>
    <mergeCell ref="F407:F409"/>
    <mergeCell ref="G407:I409"/>
    <mergeCell ref="J407:J409"/>
    <mergeCell ref="K407:Q407"/>
    <mergeCell ref="R407:S407"/>
    <mergeCell ref="T407:Y409"/>
    <mergeCell ref="K408:Q408"/>
    <mergeCell ref="R408:S408"/>
    <mergeCell ref="K409:Q409"/>
    <mergeCell ref="R409:S409"/>
    <mergeCell ref="F410:F411"/>
    <mergeCell ref="G410:I411"/>
    <mergeCell ref="J410:J411"/>
    <mergeCell ref="K410:Q410"/>
    <mergeCell ref="R410:S410"/>
    <mergeCell ref="T410:Y411"/>
    <mergeCell ref="K411:Q411"/>
    <mergeCell ref="R411:S411"/>
    <mergeCell ref="E420:E430"/>
    <mergeCell ref="F420:F427"/>
    <mergeCell ref="G420:I427"/>
    <mergeCell ref="J420:J427"/>
    <mergeCell ref="K420:Q420"/>
    <mergeCell ref="R420:S420"/>
    <mergeCell ref="T420:Y427"/>
    <mergeCell ref="K421:Q421"/>
    <mergeCell ref="R421:S421"/>
    <mergeCell ref="K422:Q422"/>
    <mergeCell ref="R422:S422"/>
    <mergeCell ref="K423:Q423"/>
    <mergeCell ref="R423:S423"/>
    <mergeCell ref="K424:Q424"/>
    <mergeCell ref="R424:S424"/>
    <mergeCell ref="K425:Q425"/>
    <mergeCell ref="R425:S425"/>
    <mergeCell ref="K426:Q426"/>
    <mergeCell ref="R426:S426"/>
    <mergeCell ref="K427:Q427"/>
    <mergeCell ref="R427:S427"/>
    <mergeCell ref="F428:F429"/>
    <mergeCell ref="G428:I429"/>
    <mergeCell ref="K428:Q428"/>
    <mergeCell ref="R428:S428"/>
    <mergeCell ref="T428:Y429"/>
    <mergeCell ref="K429:Q429"/>
    <mergeCell ref="R429:S429"/>
    <mergeCell ref="G430:I430"/>
    <mergeCell ref="K430:Q430"/>
    <mergeCell ref="R430:S430"/>
    <mergeCell ref="T430:Y430"/>
    <mergeCell ref="K418:Q418"/>
    <mergeCell ref="R418:S418"/>
    <mergeCell ref="G419:I419"/>
    <mergeCell ref="K419:Q419"/>
    <mergeCell ref="R419:S419"/>
    <mergeCell ref="T419:Y419"/>
    <mergeCell ref="F412:F418"/>
    <mergeCell ref="G412:I418"/>
    <mergeCell ref="K412:Q412"/>
    <mergeCell ref="R412:S412"/>
    <mergeCell ref="T412:Y418"/>
    <mergeCell ref="K413:Q413"/>
    <mergeCell ref="R413:S413"/>
    <mergeCell ref="K414:Q414"/>
    <mergeCell ref="R414:S414"/>
    <mergeCell ref="K415:Q415"/>
    <mergeCell ref="R415:S415"/>
    <mergeCell ref="K416:Q416"/>
    <mergeCell ref="R416:S416"/>
    <mergeCell ref="K417:Q417"/>
    <mergeCell ref="R417:S417"/>
    <mergeCell ref="K439:Q439"/>
    <mergeCell ref="R439:S439"/>
    <mergeCell ref="T439:Y440"/>
    <mergeCell ref="K440:Q440"/>
    <mergeCell ref="R440:S440"/>
    <mergeCell ref="G441:I441"/>
    <mergeCell ref="K441:Q441"/>
    <mergeCell ref="R441:S441"/>
    <mergeCell ref="T441:Y441"/>
    <mergeCell ref="E431:E441"/>
    <mergeCell ref="F431:F438"/>
    <mergeCell ref="G431:I438"/>
    <mergeCell ref="J431:J438"/>
    <mergeCell ref="K431:Q431"/>
    <mergeCell ref="R431:S431"/>
    <mergeCell ref="T431:Y438"/>
    <mergeCell ref="K432:Q432"/>
    <mergeCell ref="R432:S432"/>
    <mergeCell ref="K433:Q433"/>
    <mergeCell ref="R433:S433"/>
    <mergeCell ref="K434:Q434"/>
    <mergeCell ref="R434:S434"/>
    <mergeCell ref="K435:Q435"/>
    <mergeCell ref="R435:S435"/>
    <mergeCell ref="K436:Q436"/>
    <mergeCell ref="R436:S436"/>
    <mergeCell ref="K437:Q437"/>
    <mergeCell ref="R437:S437"/>
    <mergeCell ref="K438:Q438"/>
    <mergeCell ref="R438:S438"/>
    <mergeCell ref="F439:F440"/>
    <mergeCell ref="G439:I440"/>
    <mergeCell ref="E442:E449"/>
    <mergeCell ref="F442:F448"/>
    <mergeCell ref="G442:I448"/>
    <mergeCell ref="K442:Q442"/>
    <mergeCell ref="R442:S442"/>
    <mergeCell ref="T442:Y448"/>
    <mergeCell ref="K443:Q443"/>
    <mergeCell ref="R443:S443"/>
    <mergeCell ref="K444:Q444"/>
    <mergeCell ref="R444:S444"/>
    <mergeCell ref="K445:Q445"/>
    <mergeCell ref="R445:S445"/>
    <mergeCell ref="K446:Q446"/>
    <mergeCell ref="R446:S446"/>
    <mergeCell ref="K447:Q447"/>
    <mergeCell ref="R447:S447"/>
    <mergeCell ref="K448:Q448"/>
    <mergeCell ref="R448:S448"/>
    <mergeCell ref="G449:I449"/>
    <mergeCell ref="K449:Q449"/>
    <mergeCell ref="R449:S449"/>
    <mergeCell ref="T449:Y449"/>
    <mergeCell ref="E450:E486"/>
    <mergeCell ref="F450:F457"/>
    <mergeCell ref="G450:I457"/>
    <mergeCell ref="J450:J457"/>
    <mergeCell ref="K450:Q450"/>
    <mergeCell ref="R450:S450"/>
    <mergeCell ref="T450:Y457"/>
    <mergeCell ref="K451:Q451"/>
    <mergeCell ref="R451:S451"/>
    <mergeCell ref="K452:Q452"/>
    <mergeCell ref="R452:S452"/>
    <mergeCell ref="K453:Q453"/>
    <mergeCell ref="R453:S453"/>
    <mergeCell ref="K454:Q454"/>
    <mergeCell ref="R454:S454"/>
    <mergeCell ref="K455:Q455"/>
    <mergeCell ref="R455:S455"/>
    <mergeCell ref="K456:Q456"/>
    <mergeCell ref="R456:S456"/>
    <mergeCell ref="K457:Q457"/>
    <mergeCell ref="R457:S457"/>
    <mergeCell ref="F458:F463"/>
    <mergeCell ref="G458:I463"/>
    <mergeCell ref="J458:J463"/>
    <mergeCell ref="F464:F468"/>
    <mergeCell ref="G464:I468"/>
    <mergeCell ref="J464:J468"/>
    <mergeCell ref="K464:Q464"/>
    <mergeCell ref="R464:S464"/>
    <mergeCell ref="T464:Y468"/>
    <mergeCell ref="K465:Q465"/>
    <mergeCell ref="R465:S465"/>
    <mergeCell ref="K466:Q466"/>
    <mergeCell ref="R466:S466"/>
    <mergeCell ref="K467:Q467"/>
    <mergeCell ref="R467:S467"/>
    <mergeCell ref="K468:Q468"/>
    <mergeCell ref="R468:S468"/>
    <mergeCell ref="K458:Q458"/>
    <mergeCell ref="R458:S458"/>
    <mergeCell ref="T458:Y463"/>
    <mergeCell ref="K459:Q459"/>
    <mergeCell ref="R459:S459"/>
    <mergeCell ref="K460:Q460"/>
    <mergeCell ref="R460:S460"/>
    <mergeCell ref="K461:Q461"/>
    <mergeCell ref="R461:S461"/>
    <mergeCell ref="K462:Q462"/>
    <mergeCell ref="R462:S462"/>
    <mergeCell ref="K463:Q463"/>
    <mergeCell ref="R463:S463"/>
    <mergeCell ref="R478:S478"/>
    <mergeCell ref="K479:Q479"/>
    <mergeCell ref="R479:S479"/>
    <mergeCell ref="K480:Q480"/>
    <mergeCell ref="R480:S480"/>
    <mergeCell ref="K481:Q481"/>
    <mergeCell ref="R481:S481"/>
    <mergeCell ref="F469:F471"/>
    <mergeCell ref="G469:I471"/>
    <mergeCell ref="J469:J471"/>
    <mergeCell ref="K469:Q469"/>
    <mergeCell ref="R469:S469"/>
    <mergeCell ref="T469:Y471"/>
    <mergeCell ref="K470:Q470"/>
    <mergeCell ref="R470:S470"/>
    <mergeCell ref="K471:Q471"/>
    <mergeCell ref="R471:S471"/>
    <mergeCell ref="F482:F485"/>
    <mergeCell ref="G482:I485"/>
    <mergeCell ref="K482:Q482"/>
    <mergeCell ref="R482:S482"/>
    <mergeCell ref="T482:Y485"/>
    <mergeCell ref="K483:Q483"/>
    <mergeCell ref="R483:S483"/>
    <mergeCell ref="K484:Q484"/>
    <mergeCell ref="R484:S484"/>
    <mergeCell ref="K485:Q485"/>
    <mergeCell ref="R485:S485"/>
    <mergeCell ref="G486:I486"/>
    <mergeCell ref="K486:Q486"/>
    <mergeCell ref="R486:S486"/>
    <mergeCell ref="T486:Y486"/>
    <mergeCell ref="F472:F481"/>
    <mergeCell ref="G472:I481"/>
    <mergeCell ref="J472:J481"/>
    <mergeCell ref="K472:Q472"/>
    <mergeCell ref="R472:S472"/>
    <mergeCell ref="T472:Y481"/>
    <mergeCell ref="K473:Q473"/>
    <mergeCell ref="R473:S473"/>
    <mergeCell ref="K474:Q474"/>
    <mergeCell ref="R474:S474"/>
    <mergeCell ref="K475:Q475"/>
    <mergeCell ref="R475:S475"/>
    <mergeCell ref="K476:Q476"/>
    <mergeCell ref="R476:S476"/>
    <mergeCell ref="K477:Q477"/>
    <mergeCell ref="R477:S477"/>
    <mergeCell ref="K478:Q478"/>
    <mergeCell ref="R494:S494"/>
    <mergeCell ref="K495:Q495"/>
    <mergeCell ref="R495:S495"/>
    <mergeCell ref="K496:Q496"/>
    <mergeCell ref="R496:S496"/>
    <mergeCell ref="G497:I497"/>
    <mergeCell ref="K497:Q497"/>
    <mergeCell ref="R497:S497"/>
    <mergeCell ref="T497:Y497"/>
    <mergeCell ref="E487:E497"/>
    <mergeCell ref="F487:F489"/>
    <mergeCell ref="G487:I489"/>
    <mergeCell ref="J487:J489"/>
    <mergeCell ref="K487:Q487"/>
    <mergeCell ref="R487:S487"/>
    <mergeCell ref="T487:Y489"/>
    <mergeCell ref="K488:Q488"/>
    <mergeCell ref="R488:S488"/>
    <mergeCell ref="K489:Q489"/>
    <mergeCell ref="R489:S489"/>
    <mergeCell ref="F490:F496"/>
    <mergeCell ref="G490:I496"/>
    <mergeCell ref="K490:Q490"/>
    <mergeCell ref="R490:S490"/>
    <mergeCell ref="T490:Y496"/>
    <mergeCell ref="K491:Q491"/>
    <mergeCell ref="R491:S491"/>
    <mergeCell ref="K492:Q492"/>
    <mergeCell ref="R492:S492"/>
    <mergeCell ref="K493:Q493"/>
    <mergeCell ref="R493:S493"/>
    <mergeCell ref="K494:Q494"/>
    <mergeCell ref="F507:F511"/>
    <mergeCell ref="G507:I511"/>
    <mergeCell ref="J507:J511"/>
    <mergeCell ref="K507:Q507"/>
    <mergeCell ref="R507:S507"/>
    <mergeCell ref="T507:Y511"/>
    <mergeCell ref="K508:Q508"/>
    <mergeCell ref="R508:S508"/>
    <mergeCell ref="K509:Q509"/>
    <mergeCell ref="R509:S509"/>
    <mergeCell ref="K510:Q510"/>
    <mergeCell ref="R510:S510"/>
    <mergeCell ref="K511:Q511"/>
    <mergeCell ref="R511:S511"/>
    <mergeCell ref="E498:E557"/>
    <mergeCell ref="F498:F501"/>
    <mergeCell ref="G498:I501"/>
    <mergeCell ref="J498:J501"/>
    <mergeCell ref="K498:Q498"/>
    <mergeCell ref="R498:S498"/>
    <mergeCell ref="T498:Y501"/>
    <mergeCell ref="K499:Q499"/>
    <mergeCell ref="R499:S499"/>
    <mergeCell ref="K500:Q500"/>
    <mergeCell ref="R500:S500"/>
    <mergeCell ref="K501:Q501"/>
    <mergeCell ref="R501:S501"/>
    <mergeCell ref="F502:F506"/>
    <mergeCell ref="G502:I506"/>
    <mergeCell ref="J502:J506"/>
    <mergeCell ref="K502:Q502"/>
    <mergeCell ref="R502:S502"/>
    <mergeCell ref="F512:F520"/>
    <mergeCell ref="G512:I520"/>
    <mergeCell ref="J512:J520"/>
    <mergeCell ref="K512:Q512"/>
    <mergeCell ref="R512:S512"/>
    <mergeCell ref="T512:Y520"/>
    <mergeCell ref="K513:Q513"/>
    <mergeCell ref="R513:S513"/>
    <mergeCell ref="K514:Q514"/>
    <mergeCell ref="R514:S514"/>
    <mergeCell ref="K515:Q515"/>
    <mergeCell ref="R515:S515"/>
    <mergeCell ref="K516:Q516"/>
    <mergeCell ref="R516:S516"/>
    <mergeCell ref="K517:Q517"/>
    <mergeCell ref="R517:S517"/>
    <mergeCell ref="K518:Q518"/>
    <mergeCell ref="R518:S518"/>
    <mergeCell ref="K519:Q519"/>
    <mergeCell ref="R519:S519"/>
    <mergeCell ref="K520:Q520"/>
    <mergeCell ref="R520:S520"/>
    <mergeCell ref="F525:F527"/>
    <mergeCell ref="G525:I527"/>
    <mergeCell ref="J525:J527"/>
    <mergeCell ref="K525:Q525"/>
    <mergeCell ref="R525:S525"/>
    <mergeCell ref="T525:Y527"/>
    <mergeCell ref="K526:Q526"/>
    <mergeCell ref="R526:S526"/>
    <mergeCell ref="K527:Q527"/>
    <mergeCell ref="R527:S527"/>
    <mergeCell ref="F521:F524"/>
    <mergeCell ref="G521:I524"/>
    <mergeCell ref="J521:J524"/>
    <mergeCell ref="K521:Q521"/>
    <mergeCell ref="R521:S521"/>
    <mergeCell ref="T521:Y524"/>
    <mergeCell ref="K522:Q522"/>
    <mergeCell ref="R522:S522"/>
    <mergeCell ref="K523:Q523"/>
    <mergeCell ref="R523:S523"/>
    <mergeCell ref="K524:Q524"/>
    <mergeCell ref="R524:S524"/>
    <mergeCell ref="F528:F536"/>
    <mergeCell ref="G528:I536"/>
    <mergeCell ref="J528:J536"/>
    <mergeCell ref="K528:Q528"/>
    <mergeCell ref="R528:S528"/>
    <mergeCell ref="T528:Y536"/>
    <mergeCell ref="K529:Q529"/>
    <mergeCell ref="R529:S529"/>
    <mergeCell ref="K530:Q530"/>
    <mergeCell ref="R530:S530"/>
    <mergeCell ref="K531:Q531"/>
    <mergeCell ref="R531:S531"/>
    <mergeCell ref="K532:Q532"/>
    <mergeCell ref="R532:S532"/>
    <mergeCell ref="K533:Q533"/>
    <mergeCell ref="R533:S533"/>
    <mergeCell ref="K534:Q534"/>
    <mergeCell ref="R534:S534"/>
    <mergeCell ref="K535:Q535"/>
    <mergeCell ref="R535:S535"/>
    <mergeCell ref="K536:Q536"/>
    <mergeCell ref="R536:S536"/>
    <mergeCell ref="G557:I557"/>
    <mergeCell ref="K557:Q557"/>
    <mergeCell ref="R557:S557"/>
    <mergeCell ref="T557:Y557"/>
    <mergeCell ref="F552:F554"/>
    <mergeCell ref="G552:I554"/>
    <mergeCell ref="J552:J554"/>
    <mergeCell ref="K552:Q552"/>
    <mergeCell ref="R552:S552"/>
    <mergeCell ref="T552:Y554"/>
    <mergeCell ref="K553:Q553"/>
    <mergeCell ref="R553:S553"/>
    <mergeCell ref="K554:Q554"/>
    <mergeCell ref="R554:S554"/>
    <mergeCell ref="F548:F551"/>
    <mergeCell ref="G548:I551"/>
    <mergeCell ref="J548:J551"/>
    <mergeCell ref="K548:Q548"/>
    <mergeCell ref="R548:S548"/>
    <mergeCell ref="T548:Y551"/>
    <mergeCell ref="K549:Q549"/>
    <mergeCell ref="R549:S549"/>
    <mergeCell ref="K550:Q550"/>
    <mergeCell ref="R550:S550"/>
    <mergeCell ref="K551:Q551"/>
    <mergeCell ref="R551:S551"/>
    <mergeCell ref="G556:I556"/>
    <mergeCell ref="K556:Q556"/>
    <mergeCell ref="R556:S556"/>
    <mergeCell ref="T556:Y556"/>
    <mergeCell ref="K506:Q506"/>
    <mergeCell ref="R506:S506"/>
    <mergeCell ref="T502:Y506"/>
    <mergeCell ref="K503:Q503"/>
    <mergeCell ref="R503:S503"/>
    <mergeCell ref="K504:Q504"/>
    <mergeCell ref="R504:S504"/>
    <mergeCell ref="K505:Q505"/>
    <mergeCell ref="G545:I547"/>
    <mergeCell ref="J545:J547"/>
    <mergeCell ref="K545:Q545"/>
    <mergeCell ref="R545:S545"/>
    <mergeCell ref="T545:Y547"/>
    <mergeCell ref="K546:Q546"/>
    <mergeCell ref="R546:S546"/>
    <mergeCell ref="K547:Q547"/>
    <mergeCell ref="R547:S547"/>
    <mergeCell ref="G542:I544"/>
    <mergeCell ref="J542:J544"/>
    <mergeCell ref="K542:Q542"/>
    <mergeCell ref="R542:S542"/>
    <mergeCell ref="K539:Q539"/>
    <mergeCell ref="R539:S539"/>
    <mergeCell ref="K540:Q540"/>
    <mergeCell ref="R540:S540"/>
    <mergeCell ref="G541:I541"/>
    <mergeCell ref="K541:Q541"/>
    <mergeCell ref="R541:S541"/>
    <mergeCell ref="T541:Y541"/>
    <mergeCell ref="J537:J540"/>
    <mergeCell ref="K393:Q393"/>
    <mergeCell ref="R393:S393"/>
    <mergeCell ref="F389:F393"/>
    <mergeCell ref="G389:I393"/>
    <mergeCell ref="J389:J393"/>
    <mergeCell ref="J368:J372"/>
    <mergeCell ref="J380:J382"/>
    <mergeCell ref="J412:J418"/>
    <mergeCell ref="J428:J429"/>
    <mergeCell ref="J439:J440"/>
    <mergeCell ref="J442:J448"/>
    <mergeCell ref="J482:J485"/>
    <mergeCell ref="J490:J496"/>
    <mergeCell ref="G555:I555"/>
    <mergeCell ref="K555:Q555"/>
    <mergeCell ref="R555:S555"/>
    <mergeCell ref="T555:Y555"/>
    <mergeCell ref="F545:F547"/>
    <mergeCell ref="F542:F544"/>
    <mergeCell ref="T542:Y544"/>
    <mergeCell ref="K543:Q543"/>
    <mergeCell ref="R543:S543"/>
    <mergeCell ref="K544:Q544"/>
    <mergeCell ref="R544:S544"/>
    <mergeCell ref="F537:F540"/>
    <mergeCell ref="G537:I540"/>
    <mergeCell ref="K537:Q537"/>
    <mergeCell ref="R537:S537"/>
    <mergeCell ref="T537:Y540"/>
    <mergeCell ref="K538:Q538"/>
    <mergeCell ref="R538:S538"/>
    <mergeCell ref="R505:S505"/>
  </mergeCells>
  <phoneticPr fontId="5"/>
  <conditionalFormatting sqref="I20:M20">
    <cfRule type="expression" dxfId="572" priority="573" stopIfTrue="1">
      <formula>$A20&lt;&gt;0</formula>
    </cfRule>
  </conditionalFormatting>
  <conditionalFormatting sqref="I22:Y22">
    <cfRule type="expression" dxfId="571" priority="572" stopIfTrue="1">
      <formula>$A22&lt;&gt;0</formula>
    </cfRule>
  </conditionalFormatting>
  <conditionalFormatting sqref="I24:Y24">
    <cfRule type="expression" dxfId="570" priority="571" stopIfTrue="1">
      <formula>$A24&lt;&gt;0</formula>
    </cfRule>
  </conditionalFormatting>
  <conditionalFormatting sqref="I26:Y26">
    <cfRule type="expression" dxfId="569" priority="570" stopIfTrue="1">
      <formula>$A26&lt;&gt;0</formula>
    </cfRule>
  </conditionalFormatting>
  <conditionalFormatting sqref="I28:Y28">
    <cfRule type="expression" dxfId="568" priority="569" stopIfTrue="1">
      <formula>$A28&lt;&gt;0</formula>
    </cfRule>
  </conditionalFormatting>
  <conditionalFormatting sqref="I30:Y30">
    <cfRule type="expression" dxfId="567" priority="568" stopIfTrue="1">
      <formula>$A30&lt;&gt;0</formula>
    </cfRule>
  </conditionalFormatting>
  <conditionalFormatting sqref="I32:Y32">
    <cfRule type="expression" dxfId="566" priority="567" stopIfTrue="1">
      <formula>$A32&lt;&gt;0</formula>
    </cfRule>
  </conditionalFormatting>
  <conditionalFormatting sqref="I34:M34">
    <cfRule type="expression" dxfId="565" priority="566" stopIfTrue="1">
      <formula>$A34&lt;&gt;0</formula>
    </cfRule>
  </conditionalFormatting>
  <conditionalFormatting sqref="I36:M36">
    <cfRule type="expression" dxfId="564" priority="565" stopIfTrue="1">
      <formula>$A36&lt;&gt;0</formula>
    </cfRule>
  </conditionalFormatting>
  <conditionalFormatting sqref="I38:Y38">
    <cfRule type="expression" dxfId="563" priority="564" stopIfTrue="1">
      <formula>$A38&lt;&gt;0</formula>
    </cfRule>
  </conditionalFormatting>
  <conditionalFormatting sqref="I40:M40">
    <cfRule type="expression" dxfId="562" priority="563" stopIfTrue="1">
      <formula>$A40&lt;&gt;0</formula>
    </cfRule>
  </conditionalFormatting>
  <conditionalFormatting sqref="I63:M63">
    <cfRule type="expression" dxfId="561" priority="562" stopIfTrue="1">
      <formula>$A63&lt;&gt;0</formula>
    </cfRule>
  </conditionalFormatting>
  <conditionalFormatting sqref="I69:M69">
    <cfRule type="expression" dxfId="560" priority="561" stopIfTrue="1">
      <formula>$A69&lt;&gt;0</formula>
    </cfRule>
  </conditionalFormatting>
  <conditionalFormatting sqref="I71:Y71">
    <cfRule type="expression" dxfId="559" priority="560" stopIfTrue="1">
      <formula>$A71&lt;&gt;0</formula>
    </cfRule>
  </conditionalFormatting>
  <conditionalFormatting sqref="I73:Y73">
    <cfRule type="expression" dxfId="558" priority="559" stopIfTrue="1">
      <formula>$A73&lt;&gt;0</formula>
    </cfRule>
  </conditionalFormatting>
  <conditionalFormatting sqref="I75:Y75">
    <cfRule type="expression" dxfId="557" priority="558" stopIfTrue="1">
      <formula>$A75&lt;&gt;0</formula>
    </cfRule>
  </conditionalFormatting>
  <conditionalFormatting sqref="I77:Y77">
    <cfRule type="expression" dxfId="556" priority="557" stopIfTrue="1">
      <formula>$A77&lt;&gt;0</formula>
    </cfRule>
  </conditionalFormatting>
  <conditionalFormatting sqref="I79:Y79">
    <cfRule type="expression" dxfId="555" priority="556" stopIfTrue="1">
      <formula>$A79&lt;&gt;0</formula>
    </cfRule>
  </conditionalFormatting>
  <conditionalFormatting sqref="I81:Y81">
    <cfRule type="expression" dxfId="554" priority="555" stopIfTrue="1">
      <formula>$A81&lt;&gt;0</formula>
    </cfRule>
  </conditionalFormatting>
  <conditionalFormatting sqref="I83:M83">
    <cfRule type="expression" dxfId="553" priority="554" stopIfTrue="1">
      <formula>$A83&lt;&gt;0</formula>
    </cfRule>
  </conditionalFormatting>
  <conditionalFormatting sqref="P83">
    <cfRule type="expression" dxfId="552" priority="553" stopIfTrue="1">
      <formula>$A84&lt;&gt;0</formula>
    </cfRule>
  </conditionalFormatting>
  <conditionalFormatting sqref="I85:M85">
    <cfRule type="expression" dxfId="551" priority="552" stopIfTrue="1">
      <formula>$A85&lt;&gt;0</formula>
    </cfRule>
  </conditionalFormatting>
  <conditionalFormatting sqref="I87:Y87">
    <cfRule type="expression" dxfId="550" priority="551" stopIfTrue="1">
      <formula>$A87&lt;&gt;0</formula>
    </cfRule>
  </conditionalFormatting>
  <conditionalFormatting sqref="I114:Y114">
    <cfRule type="expression" dxfId="549" priority="550" stopIfTrue="1">
      <formula>$A114&lt;&gt;0</formula>
    </cfRule>
  </conditionalFormatting>
  <conditionalFormatting sqref="I116:Y116">
    <cfRule type="expression" dxfId="548" priority="549" stopIfTrue="1">
      <formula>$A116&lt;&gt;0</formula>
    </cfRule>
  </conditionalFormatting>
  <conditionalFormatting sqref="I120:Y120">
    <cfRule type="expression" dxfId="547" priority="548" stopIfTrue="1">
      <formula>$A120&lt;&gt;0</formula>
    </cfRule>
  </conditionalFormatting>
  <conditionalFormatting sqref="I122:M122">
    <cfRule type="expression" dxfId="546" priority="547" stopIfTrue="1">
      <formula>$A122&lt;&gt;0</formula>
    </cfRule>
  </conditionalFormatting>
  <conditionalFormatting sqref="I124:M124">
    <cfRule type="expression" dxfId="545" priority="546" stopIfTrue="1">
      <formula>$A124&lt;&gt;0</formula>
    </cfRule>
  </conditionalFormatting>
  <conditionalFormatting sqref="I126:Y126">
    <cfRule type="expression" dxfId="544" priority="545" stopIfTrue="1">
      <formula>$A126&lt;&gt;0</formula>
    </cfRule>
  </conditionalFormatting>
  <conditionalFormatting sqref="I153:M153">
    <cfRule type="expression" dxfId="543" priority="544" stopIfTrue="1">
      <formula>$A153&lt;&gt;0</formula>
    </cfRule>
  </conditionalFormatting>
  <conditionalFormatting sqref="I155:Y155">
    <cfRule type="expression" dxfId="542" priority="543" stopIfTrue="1">
      <formula>$A155&lt;&gt;0</formula>
    </cfRule>
  </conditionalFormatting>
  <conditionalFormatting sqref="I157:Y157">
    <cfRule type="expression" dxfId="541" priority="542" stopIfTrue="1">
      <formula>$A157&lt;&gt;0</formula>
    </cfRule>
  </conditionalFormatting>
  <conditionalFormatting sqref="I159:M159">
    <cfRule type="expression" dxfId="540" priority="541" stopIfTrue="1">
      <formula>$A159&lt;&gt;0</formula>
    </cfRule>
  </conditionalFormatting>
  <conditionalFormatting sqref="I161:M161">
    <cfRule type="expression" dxfId="539" priority="540" stopIfTrue="1">
      <formula>$A161&lt;&gt;0</formula>
    </cfRule>
  </conditionalFormatting>
  <conditionalFormatting sqref="I163:Y163">
    <cfRule type="expression" dxfId="538" priority="539" stopIfTrue="1">
      <formula>$A163&lt;&gt;0</formula>
    </cfRule>
  </conditionalFormatting>
  <conditionalFormatting sqref="I165:M165">
    <cfRule type="expression" dxfId="537" priority="538" stopIfTrue="1">
      <formula>$A165&lt;&gt;0</formula>
    </cfRule>
  </conditionalFormatting>
  <conditionalFormatting sqref="I167:M167">
    <cfRule type="expression" dxfId="536" priority="537" stopIfTrue="1">
      <formula>$A167&lt;&gt;0</formula>
    </cfRule>
  </conditionalFormatting>
  <conditionalFormatting sqref="I169:Y169">
    <cfRule type="expression" dxfId="535" priority="536" stopIfTrue="1">
      <formula>$A169&lt;&gt;0</formula>
    </cfRule>
  </conditionalFormatting>
  <conditionalFormatting sqref="I176:M176">
    <cfRule type="expression" dxfId="534" priority="535" stopIfTrue="1">
      <formula>$A176&lt;&gt;0</formula>
    </cfRule>
  </conditionalFormatting>
  <conditionalFormatting sqref="J186:J192">
    <cfRule type="expression" dxfId="533" priority="534" stopIfTrue="1">
      <formula>希望&lt;&gt;0</formula>
    </cfRule>
  </conditionalFormatting>
  <conditionalFormatting sqref="R186:S186">
    <cfRule type="expression" dxfId="532" priority="533" stopIfTrue="1">
      <formula>$AB186</formula>
    </cfRule>
  </conditionalFormatting>
  <conditionalFormatting sqref="R187:S187">
    <cfRule type="expression" dxfId="531" priority="532" stopIfTrue="1">
      <formula>$AB187</formula>
    </cfRule>
  </conditionalFormatting>
  <conditionalFormatting sqref="R188:S188">
    <cfRule type="expression" dxfId="530" priority="531" stopIfTrue="1">
      <formula>$AB188</formula>
    </cfRule>
  </conditionalFormatting>
  <conditionalFormatting sqref="R189:S189">
    <cfRule type="expression" dxfId="529" priority="530" stopIfTrue="1">
      <formula>$AB189</formula>
    </cfRule>
  </conditionalFormatting>
  <conditionalFormatting sqref="R190:S190">
    <cfRule type="expression" dxfId="528" priority="529" stopIfTrue="1">
      <formula>$AB190</formula>
    </cfRule>
  </conditionalFormatting>
  <conditionalFormatting sqref="R191:S191">
    <cfRule type="expression" dxfId="527" priority="528" stopIfTrue="1">
      <formula>$AB191</formula>
    </cfRule>
  </conditionalFormatting>
  <conditionalFormatting sqref="R192:S192">
    <cfRule type="expression" dxfId="526" priority="527" stopIfTrue="1">
      <formula>$AB192</formula>
    </cfRule>
  </conditionalFormatting>
  <conditionalFormatting sqref="T186:Y192">
    <cfRule type="expression" dxfId="525" priority="526" stopIfTrue="1">
      <formula>$A186&lt;&gt;0</formula>
    </cfRule>
  </conditionalFormatting>
  <conditionalFormatting sqref="J193:J198">
    <cfRule type="expression" dxfId="524" priority="525" stopIfTrue="1">
      <formula>希望&lt;&gt;0</formula>
    </cfRule>
  </conditionalFormatting>
  <conditionalFormatting sqref="R193:S193">
    <cfRule type="expression" dxfId="523" priority="524" stopIfTrue="1">
      <formula>$AB193</formula>
    </cfRule>
  </conditionalFormatting>
  <conditionalFormatting sqref="R194:S194">
    <cfRule type="expression" dxfId="522" priority="523" stopIfTrue="1">
      <formula>$AB194</formula>
    </cfRule>
  </conditionalFormatting>
  <conditionalFormatting sqref="R195:S195">
    <cfRule type="expression" dxfId="521" priority="522" stopIfTrue="1">
      <formula>$AB195</formula>
    </cfRule>
  </conditionalFormatting>
  <conditionalFormatting sqref="R196:S196">
    <cfRule type="expression" dxfId="520" priority="521" stopIfTrue="1">
      <formula>$AB196</formula>
    </cfRule>
  </conditionalFormatting>
  <conditionalFormatting sqref="R197:S197">
    <cfRule type="expression" dxfId="519" priority="520" stopIfTrue="1">
      <formula>$AB197</formula>
    </cfRule>
  </conditionalFormatting>
  <conditionalFormatting sqref="R198:S198">
    <cfRule type="expression" dxfId="518" priority="519" stopIfTrue="1">
      <formula>$AB198</formula>
    </cfRule>
  </conditionalFormatting>
  <conditionalFormatting sqref="T193:Y198">
    <cfRule type="expression" dxfId="517" priority="518" stopIfTrue="1">
      <formula>$A193&lt;&gt;0</formula>
    </cfRule>
  </conditionalFormatting>
  <conditionalFormatting sqref="J199:J201">
    <cfRule type="expression" dxfId="516" priority="517" stopIfTrue="1">
      <formula>希望&lt;&gt;0</formula>
    </cfRule>
  </conditionalFormatting>
  <conditionalFormatting sqref="R199:S199">
    <cfRule type="expression" dxfId="515" priority="516" stopIfTrue="1">
      <formula>$AB199</formula>
    </cfRule>
  </conditionalFormatting>
  <conditionalFormatting sqref="R200:S200">
    <cfRule type="expression" dxfId="514" priority="515" stopIfTrue="1">
      <formula>$AB200</formula>
    </cfRule>
  </conditionalFormatting>
  <conditionalFormatting sqref="R201:S201">
    <cfRule type="expression" dxfId="513" priority="514" stopIfTrue="1">
      <formula>$AB201</formula>
    </cfRule>
  </conditionalFormatting>
  <conditionalFormatting sqref="T199:Y201">
    <cfRule type="expression" dxfId="512" priority="513" stopIfTrue="1">
      <formula>$A199&lt;&gt;0</formula>
    </cfRule>
  </conditionalFormatting>
  <conditionalFormatting sqref="J202:J207">
    <cfRule type="expression" dxfId="511" priority="512" stopIfTrue="1">
      <formula>希望&lt;&gt;0</formula>
    </cfRule>
  </conditionalFormatting>
  <conditionalFormatting sqref="R202:S202">
    <cfRule type="expression" dxfId="510" priority="511" stopIfTrue="1">
      <formula>$AB202</formula>
    </cfRule>
  </conditionalFormatting>
  <conditionalFormatting sqref="R203:S203">
    <cfRule type="expression" dxfId="509" priority="510" stopIfTrue="1">
      <formula>$AB203</formula>
    </cfRule>
  </conditionalFormatting>
  <conditionalFormatting sqref="R204:S204">
    <cfRule type="expression" dxfId="508" priority="509" stopIfTrue="1">
      <formula>$AB204</formula>
    </cfRule>
  </conditionalFormatting>
  <conditionalFormatting sqref="R205:S205">
    <cfRule type="expression" dxfId="507" priority="508" stopIfTrue="1">
      <formula>$AB205</formula>
    </cfRule>
  </conditionalFormatting>
  <conditionalFormatting sqref="R206:S206">
    <cfRule type="expression" dxfId="506" priority="507" stopIfTrue="1">
      <formula>$AB206</formula>
    </cfRule>
  </conditionalFormatting>
  <conditionalFormatting sqref="R207:S207">
    <cfRule type="expression" dxfId="505" priority="506" stopIfTrue="1">
      <formula>$AB207</formula>
    </cfRule>
  </conditionalFormatting>
  <conditionalFormatting sqref="T202:Y207">
    <cfRule type="expression" dxfId="504" priority="505" stopIfTrue="1">
      <formula>$A202&lt;&gt;0</formula>
    </cfRule>
  </conditionalFormatting>
  <conditionalFormatting sqref="J208:J221">
    <cfRule type="expression" dxfId="503" priority="504" stopIfTrue="1">
      <formula>希望&lt;&gt;0</formula>
    </cfRule>
  </conditionalFormatting>
  <conditionalFormatting sqref="R208:S208">
    <cfRule type="expression" dxfId="502" priority="503" stopIfTrue="1">
      <formula>$AB208</formula>
    </cfRule>
  </conditionalFormatting>
  <conditionalFormatting sqref="R209:S209">
    <cfRule type="expression" dxfId="501" priority="502" stopIfTrue="1">
      <formula>$AB209</formula>
    </cfRule>
  </conditionalFormatting>
  <conditionalFormatting sqref="R210:S210">
    <cfRule type="expression" dxfId="500" priority="501" stopIfTrue="1">
      <formula>$AB210</formula>
    </cfRule>
  </conditionalFormatting>
  <conditionalFormatting sqref="R211:S211">
    <cfRule type="expression" dxfId="499" priority="500" stopIfTrue="1">
      <formula>$AB211</formula>
    </cfRule>
  </conditionalFormatting>
  <conditionalFormatting sqref="R212:S212">
    <cfRule type="expression" dxfId="498" priority="499" stopIfTrue="1">
      <formula>$AB212</formula>
    </cfRule>
  </conditionalFormatting>
  <conditionalFormatting sqref="R213:S213">
    <cfRule type="expression" dxfId="497" priority="498" stopIfTrue="1">
      <formula>$AB213</formula>
    </cfRule>
  </conditionalFormatting>
  <conditionalFormatting sqref="R214:S214">
    <cfRule type="expression" dxfId="496" priority="497" stopIfTrue="1">
      <formula>$AB214</formula>
    </cfRule>
  </conditionalFormatting>
  <conditionalFormatting sqref="R215:S215">
    <cfRule type="expression" dxfId="495" priority="496" stopIfTrue="1">
      <formula>$AB215</formula>
    </cfRule>
  </conditionalFormatting>
  <conditionalFormatting sqref="R216:S216">
    <cfRule type="expression" dxfId="494" priority="495" stopIfTrue="1">
      <formula>$AB216</formula>
    </cfRule>
  </conditionalFormatting>
  <conditionalFormatting sqref="R217:S217">
    <cfRule type="expression" dxfId="493" priority="494" stopIfTrue="1">
      <formula>$AB217</formula>
    </cfRule>
  </conditionalFormatting>
  <conditionalFormatting sqref="R218:S218">
    <cfRule type="expression" dxfId="492" priority="493" stopIfTrue="1">
      <formula>$AB218</formula>
    </cfRule>
  </conditionalFormatting>
  <conditionalFormatting sqref="R219:S219">
    <cfRule type="expression" dxfId="491" priority="492" stopIfTrue="1">
      <formula>$AB219</formula>
    </cfRule>
  </conditionalFormatting>
  <conditionalFormatting sqref="R220:S220">
    <cfRule type="expression" dxfId="490" priority="491" stopIfTrue="1">
      <formula>$AB220</formula>
    </cfRule>
  </conditionalFormatting>
  <conditionalFormatting sqref="R221:S221">
    <cfRule type="expression" dxfId="489" priority="490" stopIfTrue="1">
      <formula>$AB221</formula>
    </cfRule>
  </conditionalFormatting>
  <conditionalFormatting sqref="T208:Y221">
    <cfRule type="expression" dxfId="488" priority="489" stopIfTrue="1">
      <formula>$A208&lt;&gt;0</formula>
    </cfRule>
  </conditionalFormatting>
  <conditionalFormatting sqref="J222:J230">
    <cfRule type="expression" dxfId="487" priority="488" stopIfTrue="1">
      <formula>希望&lt;&gt;0</formula>
    </cfRule>
  </conditionalFormatting>
  <conditionalFormatting sqref="R222:S222">
    <cfRule type="expression" dxfId="486" priority="487" stopIfTrue="1">
      <formula>$AB222</formula>
    </cfRule>
  </conditionalFormatting>
  <conditionalFormatting sqref="R223:S223">
    <cfRule type="expression" dxfId="485" priority="486" stopIfTrue="1">
      <formula>$AB223</formula>
    </cfRule>
  </conditionalFormatting>
  <conditionalFormatting sqref="R224:S224">
    <cfRule type="expression" dxfId="484" priority="485" stopIfTrue="1">
      <formula>$AB224</formula>
    </cfRule>
  </conditionalFormatting>
  <conditionalFormatting sqref="R225:S225">
    <cfRule type="expression" dxfId="483" priority="484" stopIfTrue="1">
      <formula>$AB225</formula>
    </cfRule>
  </conditionalFormatting>
  <conditionalFormatting sqref="R226:S226">
    <cfRule type="expression" dxfId="482" priority="483" stopIfTrue="1">
      <formula>$AB226</formula>
    </cfRule>
  </conditionalFormatting>
  <conditionalFormatting sqref="R227:S227">
    <cfRule type="expression" dxfId="481" priority="482" stopIfTrue="1">
      <formula>$AB227</formula>
    </cfRule>
  </conditionalFormatting>
  <conditionalFormatting sqref="R228:S228">
    <cfRule type="expression" dxfId="480" priority="481" stopIfTrue="1">
      <formula>$AB228</formula>
    </cfRule>
  </conditionalFormatting>
  <conditionalFormatting sqref="R229:S229">
    <cfRule type="expression" dxfId="479" priority="480" stopIfTrue="1">
      <formula>$AB229</formula>
    </cfRule>
  </conditionalFormatting>
  <conditionalFormatting sqref="R230:S230">
    <cfRule type="expression" dxfId="478" priority="479" stopIfTrue="1">
      <formula>$AB230</formula>
    </cfRule>
  </conditionalFormatting>
  <conditionalFormatting sqref="T222:Y230">
    <cfRule type="expression" dxfId="477" priority="478" stopIfTrue="1">
      <formula>$A222&lt;&gt;0</formula>
    </cfRule>
  </conditionalFormatting>
  <conditionalFormatting sqref="J231:J237">
    <cfRule type="expression" dxfId="476" priority="477" stopIfTrue="1">
      <formula>希望&lt;&gt;0</formula>
    </cfRule>
  </conditionalFormatting>
  <conditionalFormatting sqref="R231:S231">
    <cfRule type="expression" dxfId="475" priority="476" stopIfTrue="1">
      <formula>$AB231</formula>
    </cfRule>
  </conditionalFormatting>
  <conditionalFormatting sqref="R232:S232">
    <cfRule type="expression" dxfId="474" priority="475" stopIfTrue="1">
      <formula>$AB232</formula>
    </cfRule>
  </conditionalFormatting>
  <conditionalFormatting sqref="R233:S233">
    <cfRule type="expression" dxfId="473" priority="474" stopIfTrue="1">
      <formula>$AB233</formula>
    </cfRule>
  </conditionalFormatting>
  <conditionalFormatting sqref="R234:S234">
    <cfRule type="expression" dxfId="472" priority="473" stopIfTrue="1">
      <formula>$AB234</formula>
    </cfRule>
  </conditionalFormatting>
  <conditionalFormatting sqref="R235:S235">
    <cfRule type="expression" dxfId="471" priority="472" stopIfTrue="1">
      <formula>$AB235</formula>
    </cfRule>
  </conditionalFormatting>
  <conditionalFormatting sqref="R236:S236">
    <cfRule type="expression" dxfId="470" priority="471" stopIfTrue="1">
      <formula>$AB236</formula>
    </cfRule>
  </conditionalFormatting>
  <conditionalFormatting sqref="R237:S237">
    <cfRule type="expression" dxfId="469" priority="470" stopIfTrue="1">
      <formula>$AB237</formula>
    </cfRule>
  </conditionalFormatting>
  <conditionalFormatting sqref="T231:Y237">
    <cfRule type="expression" dxfId="468" priority="469" stopIfTrue="1">
      <formula>$A231&lt;&gt;0</formula>
    </cfRule>
  </conditionalFormatting>
  <conditionalFormatting sqref="J238">
    <cfRule type="expression" dxfId="467" priority="468" stopIfTrue="1">
      <formula>希望&lt;&gt;0</formula>
    </cfRule>
  </conditionalFormatting>
  <conditionalFormatting sqref="R238:S238">
    <cfRule type="expression" dxfId="466" priority="467" stopIfTrue="1">
      <formula>$AB238</formula>
    </cfRule>
  </conditionalFormatting>
  <conditionalFormatting sqref="T238:Y238">
    <cfRule type="expression" dxfId="465" priority="466" stopIfTrue="1">
      <formula>AND($A238,TRIM($T238)="")</formula>
    </cfRule>
  </conditionalFormatting>
  <conditionalFormatting sqref="J239:J247">
    <cfRule type="expression" dxfId="464" priority="465" stopIfTrue="1">
      <formula>希望&lt;&gt;0</formula>
    </cfRule>
  </conditionalFormatting>
  <conditionalFormatting sqref="R239:S239">
    <cfRule type="expression" dxfId="463" priority="464" stopIfTrue="1">
      <formula>$AB239</formula>
    </cfRule>
  </conditionalFormatting>
  <conditionalFormatting sqref="R240:S240">
    <cfRule type="expression" dxfId="462" priority="463" stopIfTrue="1">
      <formula>$AB240</formula>
    </cfRule>
  </conditionalFormatting>
  <conditionalFormatting sqref="R241:S241">
    <cfRule type="expression" dxfId="461" priority="462" stopIfTrue="1">
      <formula>$AB241</formula>
    </cfRule>
  </conditionalFormatting>
  <conditionalFormatting sqref="R242:S242">
    <cfRule type="expression" dxfId="460" priority="461" stopIfTrue="1">
      <formula>$AB242</formula>
    </cfRule>
  </conditionalFormatting>
  <conditionalFormatting sqref="R243:S243">
    <cfRule type="expression" dxfId="459" priority="460" stopIfTrue="1">
      <formula>$AB243</formula>
    </cfRule>
  </conditionalFormatting>
  <conditionalFormatting sqref="R244:S244">
    <cfRule type="expression" dxfId="458" priority="459" stopIfTrue="1">
      <formula>$AB244</formula>
    </cfRule>
  </conditionalFormatting>
  <conditionalFormatting sqref="R245:S245">
    <cfRule type="expression" dxfId="457" priority="458" stopIfTrue="1">
      <formula>$AB245</formula>
    </cfRule>
  </conditionalFormatting>
  <conditionalFormatting sqref="R246:S246">
    <cfRule type="expression" dxfId="456" priority="457" stopIfTrue="1">
      <formula>$AB246</formula>
    </cfRule>
  </conditionalFormatting>
  <conditionalFormatting sqref="R247:S247">
    <cfRule type="expression" dxfId="455" priority="456" stopIfTrue="1">
      <formula>$AB247</formula>
    </cfRule>
  </conditionalFormatting>
  <conditionalFormatting sqref="T239:Y247">
    <cfRule type="expression" dxfId="454" priority="455" stopIfTrue="1">
      <formula>$A239&lt;&gt;0</formula>
    </cfRule>
  </conditionalFormatting>
  <conditionalFormatting sqref="J248:J252">
    <cfRule type="expression" dxfId="453" priority="454" stopIfTrue="1">
      <formula>希望&lt;&gt;0</formula>
    </cfRule>
  </conditionalFormatting>
  <conditionalFormatting sqref="R248:S248">
    <cfRule type="expression" dxfId="452" priority="453" stopIfTrue="1">
      <formula>$AB248</formula>
    </cfRule>
  </conditionalFormatting>
  <conditionalFormatting sqref="R249:S249">
    <cfRule type="expression" dxfId="451" priority="452" stopIfTrue="1">
      <formula>$AB249</formula>
    </cfRule>
  </conditionalFormatting>
  <conditionalFormatting sqref="R250:S250">
    <cfRule type="expression" dxfId="450" priority="451" stopIfTrue="1">
      <formula>$AB250</formula>
    </cfRule>
  </conditionalFormatting>
  <conditionalFormatting sqref="R251:S251">
    <cfRule type="expression" dxfId="449" priority="450" stopIfTrue="1">
      <formula>$AB251</formula>
    </cfRule>
  </conditionalFormatting>
  <conditionalFormatting sqref="R252:S252">
    <cfRule type="expression" dxfId="448" priority="449" stopIfTrue="1">
      <formula>$AB252</formula>
    </cfRule>
  </conditionalFormatting>
  <conditionalFormatting sqref="T248:Y252">
    <cfRule type="expression" dxfId="447" priority="448" stopIfTrue="1">
      <formula>$A248&lt;&gt;0</formula>
    </cfRule>
  </conditionalFormatting>
  <conditionalFormatting sqref="J253:J263">
    <cfRule type="expression" dxfId="446" priority="447" stopIfTrue="1">
      <formula>希望&lt;&gt;0</formula>
    </cfRule>
  </conditionalFormatting>
  <conditionalFormatting sqref="R253:S253">
    <cfRule type="expression" dxfId="445" priority="446" stopIfTrue="1">
      <formula>$AB253</formula>
    </cfRule>
  </conditionalFormatting>
  <conditionalFormatting sqref="R254:S254">
    <cfRule type="expression" dxfId="444" priority="445" stopIfTrue="1">
      <formula>$AB254</formula>
    </cfRule>
  </conditionalFormatting>
  <conditionalFormatting sqref="R255:S255">
    <cfRule type="expression" dxfId="443" priority="444" stopIfTrue="1">
      <formula>$AB255</formula>
    </cfRule>
  </conditionalFormatting>
  <conditionalFormatting sqref="R256:S256">
    <cfRule type="expression" dxfId="442" priority="443" stopIfTrue="1">
      <formula>$AB256</formula>
    </cfRule>
  </conditionalFormatting>
  <conditionalFormatting sqref="R257:S257">
    <cfRule type="expression" dxfId="441" priority="442" stopIfTrue="1">
      <formula>$AB257</formula>
    </cfRule>
  </conditionalFormatting>
  <conditionalFormatting sqref="R258:S258">
    <cfRule type="expression" dxfId="440" priority="441" stopIfTrue="1">
      <formula>$AB258</formula>
    </cfRule>
  </conditionalFormatting>
  <conditionalFormatting sqref="R259:S259">
    <cfRule type="expression" dxfId="439" priority="440" stopIfTrue="1">
      <formula>$AB259</formula>
    </cfRule>
  </conditionalFormatting>
  <conditionalFormatting sqref="R260:S260">
    <cfRule type="expression" dxfId="438" priority="439" stopIfTrue="1">
      <formula>$AB260</formula>
    </cfRule>
  </conditionalFormatting>
  <conditionalFormatting sqref="R261:S261">
    <cfRule type="expression" dxfId="437" priority="438" stopIfTrue="1">
      <formula>$AB261</formula>
    </cfRule>
  </conditionalFormatting>
  <conditionalFormatting sqref="R262:S262">
    <cfRule type="expression" dxfId="436" priority="437" stopIfTrue="1">
      <formula>$AB262</formula>
    </cfRule>
  </conditionalFormatting>
  <conditionalFormatting sqref="R263:S263">
    <cfRule type="expression" dxfId="435" priority="436" stopIfTrue="1">
      <formula>$AB263</formula>
    </cfRule>
  </conditionalFormatting>
  <conditionalFormatting sqref="T253:Y263">
    <cfRule type="expression" dxfId="434" priority="435" stopIfTrue="1">
      <formula>$A253&lt;&gt;0</formula>
    </cfRule>
  </conditionalFormatting>
  <conditionalFormatting sqref="J264:J270">
    <cfRule type="expression" dxfId="433" priority="434" stopIfTrue="1">
      <formula>希望&lt;&gt;0</formula>
    </cfRule>
  </conditionalFormatting>
  <conditionalFormatting sqref="R264:S264">
    <cfRule type="expression" dxfId="432" priority="433" stopIfTrue="1">
      <formula>$AB264</formula>
    </cfRule>
  </conditionalFormatting>
  <conditionalFormatting sqref="R265:S265">
    <cfRule type="expression" dxfId="431" priority="432" stopIfTrue="1">
      <formula>$AB265</formula>
    </cfRule>
  </conditionalFormatting>
  <conditionalFormatting sqref="R266:S266">
    <cfRule type="expression" dxfId="430" priority="431" stopIfTrue="1">
      <formula>$AB266</formula>
    </cfRule>
  </conditionalFormatting>
  <conditionalFormatting sqref="R267:S267">
    <cfRule type="expression" dxfId="429" priority="430" stopIfTrue="1">
      <formula>$AB267</formula>
    </cfRule>
  </conditionalFormatting>
  <conditionalFormatting sqref="R268:S268">
    <cfRule type="expression" dxfId="428" priority="429" stopIfTrue="1">
      <formula>$AB268</formula>
    </cfRule>
  </conditionalFormatting>
  <conditionalFormatting sqref="R269:S269">
    <cfRule type="expression" dxfId="427" priority="428" stopIfTrue="1">
      <formula>$AB269</formula>
    </cfRule>
  </conditionalFormatting>
  <conditionalFormatting sqref="R270:S270">
    <cfRule type="expression" dxfId="426" priority="427" stopIfTrue="1">
      <formula>$AB270</formula>
    </cfRule>
  </conditionalFormatting>
  <conditionalFormatting sqref="T264:Y270">
    <cfRule type="expression" dxfId="425" priority="426" stopIfTrue="1">
      <formula>$A264&lt;&gt;0</formula>
    </cfRule>
  </conditionalFormatting>
  <conditionalFormatting sqref="J271:J273">
    <cfRule type="expression" dxfId="424" priority="425" stopIfTrue="1">
      <formula>希望&lt;&gt;0</formula>
    </cfRule>
  </conditionalFormatting>
  <conditionalFormatting sqref="R271:S271">
    <cfRule type="expression" dxfId="423" priority="424" stopIfTrue="1">
      <formula>$AB271</formula>
    </cfRule>
  </conditionalFormatting>
  <conditionalFormatting sqref="R272:S272">
    <cfRule type="expression" dxfId="422" priority="423" stopIfTrue="1">
      <formula>$AB272</formula>
    </cfRule>
  </conditionalFormatting>
  <conditionalFormatting sqref="R273:S273">
    <cfRule type="expression" dxfId="421" priority="422" stopIfTrue="1">
      <formula>$AB273</formula>
    </cfRule>
  </conditionalFormatting>
  <conditionalFormatting sqref="T271:Y273">
    <cfRule type="expression" dxfId="420" priority="421" stopIfTrue="1">
      <formula>$A271&lt;&gt;0</formula>
    </cfRule>
  </conditionalFormatting>
  <conditionalFormatting sqref="J274:J280">
    <cfRule type="expression" dxfId="419" priority="420" stopIfTrue="1">
      <formula>希望&lt;&gt;0</formula>
    </cfRule>
  </conditionalFormatting>
  <conditionalFormatting sqref="R274:S274">
    <cfRule type="expression" dxfId="418" priority="419" stopIfTrue="1">
      <formula>$AB274</formula>
    </cfRule>
  </conditionalFormatting>
  <conditionalFormatting sqref="R275:S275">
    <cfRule type="expression" dxfId="417" priority="418" stopIfTrue="1">
      <formula>$AB275</formula>
    </cfRule>
  </conditionalFormatting>
  <conditionalFormatting sqref="R276:S276">
    <cfRule type="expression" dxfId="416" priority="417" stopIfTrue="1">
      <formula>$AB276</formula>
    </cfRule>
  </conditionalFormatting>
  <conditionalFormatting sqref="R277:S277">
    <cfRule type="expression" dxfId="415" priority="416" stopIfTrue="1">
      <formula>$AB277</formula>
    </cfRule>
  </conditionalFormatting>
  <conditionalFormatting sqref="R278:S278">
    <cfRule type="expression" dxfId="414" priority="415" stopIfTrue="1">
      <formula>$AB278</formula>
    </cfRule>
  </conditionalFormatting>
  <conditionalFormatting sqref="R279:S279">
    <cfRule type="expression" dxfId="413" priority="414" stopIfTrue="1">
      <formula>$AB279</formula>
    </cfRule>
  </conditionalFormatting>
  <conditionalFormatting sqref="R280:S280">
    <cfRule type="expression" dxfId="412" priority="413" stopIfTrue="1">
      <formula>$AB280</formula>
    </cfRule>
  </conditionalFormatting>
  <conditionalFormatting sqref="T274:Y280">
    <cfRule type="expression" dxfId="411" priority="412" stopIfTrue="1">
      <formula>$A274&lt;&gt;0</formula>
    </cfRule>
  </conditionalFormatting>
  <conditionalFormatting sqref="J281:J284">
    <cfRule type="expression" dxfId="410" priority="411" stopIfTrue="1">
      <formula>希望&lt;&gt;0</formula>
    </cfRule>
  </conditionalFormatting>
  <conditionalFormatting sqref="R281:S281">
    <cfRule type="expression" dxfId="409" priority="410" stopIfTrue="1">
      <formula>$AB281</formula>
    </cfRule>
  </conditionalFormatting>
  <conditionalFormatting sqref="R282:S282">
    <cfRule type="expression" dxfId="408" priority="409" stopIfTrue="1">
      <formula>$AB282</formula>
    </cfRule>
  </conditionalFormatting>
  <conditionalFormatting sqref="R283:S283">
    <cfRule type="expression" dxfId="407" priority="408" stopIfTrue="1">
      <formula>$AB283</formula>
    </cfRule>
  </conditionalFormatting>
  <conditionalFormatting sqref="R284:S284">
    <cfRule type="expression" dxfId="406" priority="407" stopIfTrue="1">
      <formula>$AB284</formula>
    </cfRule>
  </conditionalFormatting>
  <conditionalFormatting sqref="T281:Y284">
    <cfRule type="expression" dxfId="405" priority="406" stopIfTrue="1">
      <formula>$A281&lt;&gt;0</formula>
    </cfRule>
  </conditionalFormatting>
  <conditionalFormatting sqref="J285:J288">
    <cfRule type="expression" dxfId="404" priority="405" stopIfTrue="1">
      <formula>希望&lt;&gt;0</formula>
    </cfRule>
  </conditionalFormatting>
  <conditionalFormatting sqref="R285:S285">
    <cfRule type="expression" dxfId="403" priority="404" stopIfTrue="1">
      <formula>$AB285</formula>
    </cfRule>
  </conditionalFormatting>
  <conditionalFormatting sqref="R286:S286">
    <cfRule type="expression" dxfId="402" priority="403" stopIfTrue="1">
      <formula>$AB286</formula>
    </cfRule>
  </conditionalFormatting>
  <conditionalFormatting sqref="R287:S287">
    <cfRule type="expression" dxfId="401" priority="402" stopIfTrue="1">
      <formula>$AB287</formula>
    </cfRule>
  </conditionalFormatting>
  <conditionalFormatting sqref="R288:S288">
    <cfRule type="expression" dxfId="400" priority="401" stopIfTrue="1">
      <formula>$AB288</formula>
    </cfRule>
  </conditionalFormatting>
  <conditionalFormatting sqref="T285:Y288">
    <cfRule type="expression" dxfId="399" priority="400" stopIfTrue="1">
      <formula>$A285&lt;&gt;0</formula>
    </cfRule>
  </conditionalFormatting>
  <conditionalFormatting sqref="J289">
    <cfRule type="expression" dxfId="398" priority="399" stopIfTrue="1">
      <formula>希望&lt;&gt;0</formula>
    </cfRule>
  </conditionalFormatting>
  <conditionalFormatting sqref="R289:S289">
    <cfRule type="expression" dxfId="397" priority="398" stopIfTrue="1">
      <formula>$AB289</formula>
    </cfRule>
  </conditionalFormatting>
  <conditionalFormatting sqref="T289:Y289">
    <cfRule type="expression" dxfId="396" priority="397" stopIfTrue="1">
      <formula>AND($A289,TRIM($T289)="")</formula>
    </cfRule>
  </conditionalFormatting>
  <conditionalFormatting sqref="J290:J295">
    <cfRule type="expression" dxfId="395" priority="396" stopIfTrue="1">
      <formula>希望&lt;&gt;0</formula>
    </cfRule>
  </conditionalFormatting>
  <conditionalFormatting sqref="R290:S290">
    <cfRule type="expression" dxfId="394" priority="395" stopIfTrue="1">
      <formula>$AB290</formula>
    </cfRule>
  </conditionalFormatting>
  <conditionalFormatting sqref="R291:S291">
    <cfRule type="expression" dxfId="393" priority="394" stopIfTrue="1">
      <formula>$AB291</formula>
    </cfRule>
  </conditionalFormatting>
  <conditionalFormatting sqref="R292:S292">
    <cfRule type="expression" dxfId="392" priority="393" stopIfTrue="1">
      <formula>$AB292</formula>
    </cfRule>
  </conditionalFormatting>
  <conditionalFormatting sqref="R293:S293">
    <cfRule type="expression" dxfId="391" priority="392" stopIfTrue="1">
      <formula>$AB293</formula>
    </cfRule>
  </conditionalFormatting>
  <conditionalFormatting sqref="R294:S294">
    <cfRule type="expression" dxfId="390" priority="391" stopIfTrue="1">
      <formula>$AB294</formula>
    </cfRule>
  </conditionalFormatting>
  <conditionalFormatting sqref="R295:S295">
    <cfRule type="expression" dxfId="389" priority="390" stopIfTrue="1">
      <formula>$AB295</formula>
    </cfRule>
  </conditionalFormatting>
  <conditionalFormatting sqref="T290:Y295">
    <cfRule type="expression" dxfId="388" priority="389" stopIfTrue="1">
      <formula>$A290&lt;&gt;0</formula>
    </cfRule>
  </conditionalFormatting>
  <conditionalFormatting sqref="J296:J303">
    <cfRule type="expression" dxfId="387" priority="388" stopIfTrue="1">
      <formula>希望&lt;&gt;0</formula>
    </cfRule>
  </conditionalFormatting>
  <conditionalFormatting sqref="R296:S296">
    <cfRule type="expression" dxfId="386" priority="387" stopIfTrue="1">
      <formula>$AB296</formula>
    </cfRule>
  </conditionalFormatting>
  <conditionalFormatting sqref="R297:S297">
    <cfRule type="expression" dxfId="385" priority="386" stopIfTrue="1">
      <formula>$AB297</formula>
    </cfRule>
  </conditionalFormatting>
  <conditionalFormatting sqref="R298:S298">
    <cfRule type="expression" dxfId="384" priority="385" stopIfTrue="1">
      <formula>$AB298</formula>
    </cfRule>
  </conditionalFormatting>
  <conditionalFormatting sqref="R299:S299">
    <cfRule type="expression" dxfId="383" priority="384" stopIfTrue="1">
      <formula>$AB299</formula>
    </cfRule>
  </conditionalFormatting>
  <conditionalFormatting sqref="R300:S300">
    <cfRule type="expression" dxfId="382" priority="383" stopIfTrue="1">
      <formula>$AB300</formula>
    </cfRule>
  </conditionalFormatting>
  <conditionalFormatting sqref="R301:S301">
    <cfRule type="expression" dxfId="381" priority="382" stopIfTrue="1">
      <formula>$AB301</formula>
    </cfRule>
  </conditionalFormatting>
  <conditionalFormatting sqref="R302:S302">
    <cfRule type="expression" dxfId="380" priority="381" stopIfTrue="1">
      <formula>$AB302</formula>
    </cfRule>
  </conditionalFormatting>
  <conditionalFormatting sqref="R303:S303">
    <cfRule type="expression" dxfId="379" priority="380" stopIfTrue="1">
      <formula>$AB303</formula>
    </cfRule>
  </conditionalFormatting>
  <conditionalFormatting sqref="T296:Y303">
    <cfRule type="expression" dxfId="378" priority="379" stopIfTrue="1">
      <formula>$A296&lt;&gt;0</formula>
    </cfRule>
  </conditionalFormatting>
  <conditionalFormatting sqref="J304:J307">
    <cfRule type="expression" dxfId="377" priority="378" stopIfTrue="1">
      <formula>希望&lt;&gt;0</formula>
    </cfRule>
  </conditionalFormatting>
  <conditionalFormatting sqref="R304:S304">
    <cfRule type="expression" dxfId="376" priority="377" stopIfTrue="1">
      <formula>$AB304</formula>
    </cfRule>
  </conditionalFormatting>
  <conditionalFormatting sqref="R305:S305">
    <cfRule type="expression" dxfId="375" priority="376" stopIfTrue="1">
      <formula>$AB305</formula>
    </cfRule>
  </conditionalFormatting>
  <conditionalFormatting sqref="R306:S306">
    <cfRule type="expression" dxfId="374" priority="375" stopIfTrue="1">
      <formula>$AB306</formula>
    </cfRule>
  </conditionalFormatting>
  <conditionalFormatting sqref="R307:S307">
    <cfRule type="expression" dxfId="373" priority="374" stopIfTrue="1">
      <formula>$AB307</formula>
    </cfRule>
  </conditionalFormatting>
  <conditionalFormatting sqref="T304:Y307">
    <cfRule type="expression" dxfId="372" priority="373" stopIfTrue="1">
      <formula>$A304&lt;&gt;0</formula>
    </cfRule>
  </conditionalFormatting>
  <conditionalFormatting sqref="J308:J309">
    <cfRule type="expression" dxfId="371" priority="372" stopIfTrue="1">
      <formula>希望&lt;&gt;0</formula>
    </cfRule>
  </conditionalFormatting>
  <conditionalFormatting sqref="R308:S308">
    <cfRule type="expression" dxfId="370" priority="371" stopIfTrue="1">
      <formula>$AB308</formula>
    </cfRule>
  </conditionalFormatting>
  <conditionalFormatting sqref="R309:S309">
    <cfRule type="expression" dxfId="369" priority="370" stopIfTrue="1">
      <formula>$AB309</formula>
    </cfRule>
  </conditionalFormatting>
  <conditionalFormatting sqref="T308:Y309">
    <cfRule type="expression" dxfId="368" priority="369" stopIfTrue="1">
      <formula>$A308&lt;&gt;0</formula>
    </cfRule>
  </conditionalFormatting>
  <conditionalFormatting sqref="J310:J321">
    <cfRule type="expression" dxfId="367" priority="368" stopIfTrue="1">
      <formula>希望&lt;&gt;0</formula>
    </cfRule>
  </conditionalFormatting>
  <conditionalFormatting sqref="R310:S310">
    <cfRule type="expression" dxfId="366" priority="367" stopIfTrue="1">
      <formula>$AB310</formula>
    </cfRule>
  </conditionalFormatting>
  <conditionalFormatting sqref="R311:S311">
    <cfRule type="expression" dxfId="365" priority="366" stopIfTrue="1">
      <formula>$AB311</formula>
    </cfRule>
  </conditionalFormatting>
  <conditionalFormatting sqref="R312:S312">
    <cfRule type="expression" dxfId="364" priority="365" stopIfTrue="1">
      <formula>$AB312</formula>
    </cfRule>
  </conditionalFormatting>
  <conditionalFormatting sqref="R313:S313">
    <cfRule type="expression" dxfId="363" priority="364" stopIfTrue="1">
      <formula>$AB313</formula>
    </cfRule>
  </conditionalFormatting>
  <conditionalFormatting sqref="R314:S314">
    <cfRule type="expression" dxfId="362" priority="363" stopIfTrue="1">
      <formula>$AB314</formula>
    </cfRule>
  </conditionalFormatting>
  <conditionalFormatting sqref="R315:S315">
    <cfRule type="expression" dxfId="361" priority="362" stopIfTrue="1">
      <formula>$AB315</formula>
    </cfRule>
  </conditionalFormatting>
  <conditionalFormatting sqref="R316:S316">
    <cfRule type="expression" dxfId="360" priority="361" stopIfTrue="1">
      <formula>$AB316</formula>
    </cfRule>
  </conditionalFormatting>
  <conditionalFormatting sqref="R317:S317">
    <cfRule type="expression" dxfId="359" priority="360" stopIfTrue="1">
      <formula>$AB317</formula>
    </cfRule>
  </conditionalFormatting>
  <conditionalFormatting sqref="R318:S318">
    <cfRule type="expression" dxfId="358" priority="359" stopIfTrue="1">
      <formula>$AB318</formula>
    </cfRule>
  </conditionalFormatting>
  <conditionalFormatting sqref="R319:S319">
    <cfRule type="expression" dxfId="357" priority="358" stopIfTrue="1">
      <formula>$AB319</formula>
    </cfRule>
  </conditionalFormatting>
  <conditionalFormatting sqref="R320:S320">
    <cfRule type="expression" dxfId="356" priority="357" stopIfTrue="1">
      <formula>$AB320</formula>
    </cfRule>
  </conditionalFormatting>
  <conditionalFormatting sqref="R321:S321">
    <cfRule type="expression" dxfId="355" priority="356" stopIfTrue="1">
      <formula>$AB321</formula>
    </cfRule>
  </conditionalFormatting>
  <conditionalFormatting sqref="T310:Y321">
    <cfRule type="expression" dxfId="354" priority="355" stopIfTrue="1">
      <formula>$A310&lt;&gt;0</formula>
    </cfRule>
  </conditionalFormatting>
  <conditionalFormatting sqref="J322:J327">
    <cfRule type="expression" dxfId="353" priority="354" stopIfTrue="1">
      <formula>希望&lt;&gt;0</formula>
    </cfRule>
  </conditionalFormatting>
  <conditionalFormatting sqref="R322:S322">
    <cfRule type="expression" dxfId="352" priority="353" stopIfTrue="1">
      <formula>$AB322</formula>
    </cfRule>
  </conditionalFormatting>
  <conditionalFormatting sqref="R323:S323">
    <cfRule type="expression" dxfId="351" priority="352" stopIfTrue="1">
      <formula>$AB323</formula>
    </cfRule>
  </conditionalFormatting>
  <conditionalFormatting sqref="R324:S324">
    <cfRule type="expression" dxfId="350" priority="351" stopIfTrue="1">
      <formula>$AB324</formula>
    </cfRule>
  </conditionalFormatting>
  <conditionalFormatting sqref="R325:S325">
    <cfRule type="expression" dxfId="349" priority="350" stopIfTrue="1">
      <formula>$AB325</formula>
    </cfRule>
  </conditionalFormatting>
  <conditionalFormatting sqref="R326:S326">
    <cfRule type="expression" dxfId="348" priority="349" stopIfTrue="1">
      <formula>$AB326</formula>
    </cfRule>
  </conditionalFormatting>
  <conditionalFormatting sqref="R327:S327">
    <cfRule type="expression" dxfId="347" priority="348" stopIfTrue="1">
      <formula>$AB327</formula>
    </cfRule>
  </conditionalFormatting>
  <conditionalFormatting sqref="T322:Y327">
    <cfRule type="expression" dxfId="346" priority="347" stopIfTrue="1">
      <formula>$A322&lt;&gt;0</formula>
    </cfRule>
  </conditionalFormatting>
  <conditionalFormatting sqref="J328:J331">
    <cfRule type="expression" dxfId="345" priority="346" stopIfTrue="1">
      <formula>希望&lt;&gt;0</formula>
    </cfRule>
  </conditionalFormatting>
  <conditionalFormatting sqref="R328:S328">
    <cfRule type="expression" dxfId="344" priority="345" stopIfTrue="1">
      <formula>$AB328</formula>
    </cfRule>
  </conditionalFormatting>
  <conditionalFormatting sqref="R329:S329">
    <cfRule type="expression" dxfId="343" priority="344" stopIfTrue="1">
      <formula>$AB329</formula>
    </cfRule>
  </conditionalFormatting>
  <conditionalFormatting sqref="R330:S330">
    <cfRule type="expression" dxfId="342" priority="343" stopIfTrue="1">
      <formula>$AB330</formula>
    </cfRule>
  </conditionalFormatting>
  <conditionalFormatting sqref="R331:S331">
    <cfRule type="expression" dxfId="341" priority="342" stopIfTrue="1">
      <formula>$AB331</formula>
    </cfRule>
  </conditionalFormatting>
  <conditionalFormatting sqref="T328:Y331">
    <cfRule type="expression" dxfId="340" priority="341" stopIfTrue="1">
      <formula>$A328&lt;&gt;0</formula>
    </cfRule>
  </conditionalFormatting>
  <conditionalFormatting sqref="J332:J334">
    <cfRule type="expression" dxfId="339" priority="340" stopIfTrue="1">
      <formula>希望&lt;&gt;0</formula>
    </cfRule>
  </conditionalFormatting>
  <conditionalFormatting sqref="R332:S332">
    <cfRule type="expression" dxfId="338" priority="339" stopIfTrue="1">
      <formula>$AB332</formula>
    </cfRule>
  </conditionalFormatting>
  <conditionalFormatting sqref="R333:S333">
    <cfRule type="expression" dxfId="337" priority="338" stopIfTrue="1">
      <formula>$AB333</formula>
    </cfRule>
  </conditionalFormatting>
  <conditionalFormatting sqref="R334:S334">
    <cfRule type="expression" dxfId="336" priority="337" stopIfTrue="1">
      <formula>$AB334</formula>
    </cfRule>
  </conditionalFormatting>
  <conditionalFormatting sqref="T332:Y334">
    <cfRule type="expression" dxfId="335" priority="336" stopIfTrue="1">
      <formula>$A332&lt;&gt;0</formula>
    </cfRule>
  </conditionalFormatting>
  <conditionalFormatting sqref="J335">
    <cfRule type="expression" dxfId="334" priority="335" stopIfTrue="1">
      <formula>希望&lt;&gt;0</formula>
    </cfRule>
  </conditionalFormatting>
  <conditionalFormatting sqref="R335:S335">
    <cfRule type="expression" dxfId="333" priority="334" stopIfTrue="1">
      <formula>$AB335</formula>
    </cfRule>
  </conditionalFormatting>
  <conditionalFormatting sqref="T335:Y335">
    <cfRule type="expression" dxfId="332" priority="333" stopIfTrue="1">
      <formula>AND($A335,TRIM($T335)="")</formula>
    </cfRule>
  </conditionalFormatting>
  <conditionalFormatting sqref="J336:J338">
    <cfRule type="expression" dxfId="331" priority="332" stopIfTrue="1">
      <formula>希望&lt;&gt;0</formula>
    </cfRule>
  </conditionalFormatting>
  <conditionalFormatting sqref="R336:S336">
    <cfRule type="expression" dxfId="330" priority="331" stopIfTrue="1">
      <formula>$AB336</formula>
    </cfRule>
  </conditionalFormatting>
  <conditionalFormatting sqref="R337:S337">
    <cfRule type="expression" dxfId="329" priority="330" stopIfTrue="1">
      <formula>$AB337</formula>
    </cfRule>
  </conditionalFormatting>
  <conditionalFormatting sqref="R338:S338">
    <cfRule type="expression" dxfId="328" priority="329" stopIfTrue="1">
      <formula>$AB338</formula>
    </cfRule>
  </conditionalFormatting>
  <conditionalFormatting sqref="T336:Y338">
    <cfRule type="expression" dxfId="327" priority="328" stopIfTrue="1">
      <formula>$A336&lt;&gt;0</formula>
    </cfRule>
  </conditionalFormatting>
  <conditionalFormatting sqref="J339:J345">
    <cfRule type="expression" dxfId="326" priority="327" stopIfTrue="1">
      <formula>希望&lt;&gt;0</formula>
    </cfRule>
  </conditionalFormatting>
  <conditionalFormatting sqref="R339:S339">
    <cfRule type="expression" dxfId="325" priority="326" stopIfTrue="1">
      <formula>$AB339</formula>
    </cfRule>
  </conditionalFormatting>
  <conditionalFormatting sqref="R340:S340">
    <cfRule type="expression" dxfId="324" priority="325" stopIfTrue="1">
      <formula>$AB340</formula>
    </cfRule>
  </conditionalFormatting>
  <conditionalFormatting sqref="R341:S341">
    <cfRule type="expression" dxfId="323" priority="324" stopIfTrue="1">
      <formula>$AB341</formula>
    </cfRule>
  </conditionalFormatting>
  <conditionalFormatting sqref="R342:S342">
    <cfRule type="expression" dxfId="322" priority="323" stopIfTrue="1">
      <formula>$AB342</formula>
    </cfRule>
  </conditionalFormatting>
  <conditionalFormatting sqref="R343:S343">
    <cfRule type="expression" dxfId="321" priority="322" stopIfTrue="1">
      <formula>$AB343</formula>
    </cfRule>
  </conditionalFormatting>
  <conditionalFormatting sqref="R344:S344">
    <cfRule type="expression" dxfId="320" priority="321" stopIfTrue="1">
      <formula>$AB344</formula>
    </cfRule>
  </conditionalFormatting>
  <conditionalFormatting sqref="R345:S345">
    <cfRule type="expression" dxfId="319" priority="320" stopIfTrue="1">
      <formula>$AB345</formula>
    </cfRule>
  </conditionalFormatting>
  <conditionalFormatting sqref="T339:Y345">
    <cfRule type="expression" dxfId="318" priority="319" stopIfTrue="1">
      <formula>$A339&lt;&gt;0</formula>
    </cfRule>
  </conditionalFormatting>
  <conditionalFormatting sqref="J346:J354">
    <cfRule type="expression" dxfId="317" priority="318" stopIfTrue="1">
      <formula>希望&lt;&gt;0</formula>
    </cfRule>
  </conditionalFormatting>
  <conditionalFormatting sqref="R346:S346">
    <cfRule type="expression" dxfId="316" priority="317" stopIfTrue="1">
      <formula>$AB346</formula>
    </cfRule>
  </conditionalFormatting>
  <conditionalFormatting sqref="R347:S347">
    <cfRule type="expression" dxfId="315" priority="316" stopIfTrue="1">
      <formula>$AB347</formula>
    </cfRule>
  </conditionalFormatting>
  <conditionalFormatting sqref="R348:S348">
    <cfRule type="expression" dxfId="314" priority="315" stopIfTrue="1">
      <formula>$AB348</formula>
    </cfRule>
  </conditionalFormatting>
  <conditionalFormatting sqref="R349:S349">
    <cfRule type="expression" dxfId="313" priority="314" stopIfTrue="1">
      <formula>$AB349</formula>
    </cfRule>
  </conditionalFormatting>
  <conditionalFormatting sqref="R350:S350">
    <cfRule type="expression" dxfId="312" priority="313" stopIfTrue="1">
      <formula>$AB350</formula>
    </cfRule>
  </conditionalFormatting>
  <conditionalFormatting sqref="R351:S351">
    <cfRule type="expression" dxfId="311" priority="312" stopIfTrue="1">
      <formula>$AB351</formula>
    </cfRule>
  </conditionalFormatting>
  <conditionalFormatting sqref="R352:S352">
    <cfRule type="expression" dxfId="310" priority="311" stopIfTrue="1">
      <formula>$AB352</formula>
    </cfRule>
  </conditionalFormatting>
  <conditionalFormatting sqref="R353:S353">
    <cfRule type="expression" dxfId="309" priority="310" stopIfTrue="1">
      <formula>$AB353</formula>
    </cfRule>
  </conditionalFormatting>
  <conditionalFormatting sqref="R354:S354">
    <cfRule type="expression" dxfId="308" priority="309" stopIfTrue="1">
      <formula>$AB354</formula>
    </cfRule>
  </conditionalFormatting>
  <conditionalFormatting sqref="T346:Y354">
    <cfRule type="expression" dxfId="307" priority="308" stopIfTrue="1">
      <formula>$A346&lt;&gt;0</formula>
    </cfRule>
  </conditionalFormatting>
  <conditionalFormatting sqref="J355:J359">
    <cfRule type="expression" dxfId="306" priority="307" stopIfTrue="1">
      <formula>希望&lt;&gt;0</formula>
    </cfRule>
  </conditionalFormatting>
  <conditionalFormatting sqref="R355:S355">
    <cfRule type="expression" dxfId="305" priority="306" stopIfTrue="1">
      <formula>$AB355</formula>
    </cfRule>
  </conditionalFormatting>
  <conditionalFormatting sqref="R356:S356">
    <cfRule type="expression" dxfId="304" priority="305" stopIfTrue="1">
      <formula>$AB356</formula>
    </cfRule>
  </conditionalFormatting>
  <conditionalFormatting sqref="R357:S357">
    <cfRule type="expression" dxfId="303" priority="304" stopIfTrue="1">
      <formula>$AB357</formula>
    </cfRule>
  </conditionalFormatting>
  <conditionalFormatting sqref="R358:S358">
    <cfRule type="expression" dxfId="302" priority="303" stopIfTrue="1">
      <formula>$AB358</formula>
    </cfRule>
  </conditionalFormatting>
  <conditionalFormatting sqref="R359:S359">
    <cfRule type="expression" dxfId="301" priority="302" stopIfTrue="1">
      <formula>$AB359</formula>
    </cfRule>
  </conditionalFormatting>
  <conditionalFormatting sqref="T355:Y359">
    <cfRule type="expression" dxfId="300" priority="301" stopIfTrue="1">
      <formula>$A355&lt;&gt;0</formula>
    </cfRule>
  </conditionalFormatting>
  <conditionalFormatting sqref="J360">
    <cfRule type="expression" dxfId="299" priority="300" stopIfTrue="1">
      <formula>希望&lt;&gt;0</formula>
    </cfRule>
  </conditionalFormatting>
  <conditionalFormatting sqref="R360:S360">
    <cfRule type="expression" dxfId="298" priority="299" stopIfTrue="1">
      <formula>$AB360</formula>
    </cfRule>
  </conditionalFormatting>
  <conditionalFormatting sqref="T360:Y360">
    <cfRule type="expression" dxfId="297" priority="298" stopIfTrue="1">
      <formula>AND($A360,TRIM($T360)="")</formula>
    </cfRule>
  </conditionalFormatting>
  <conditionalFormatting sqref="J361:J367">
    <cfRule type="expression" dxfId="296" priority="297" stopIfTrue="1">
      <formula>希望&lt;&gt;0</formula>
    </cfRule>
  </conditionalFormatting>
  <conditionalFormatting sqref="R361:S361">
    <cfRule type="expression" dxfId="295" priority="296" stopIfTrue="1">
      <formula>$AB361</formula>
    </cfRule>
  </conditionalFormatting>
  <conditionalFormatting sqref="R362:S362">
    <cfRule type="expression" dxfId="294" priority="295" stopIfTrue="1">
      <formula>$AB362</formula>
    </cfRule>
  </conditionalFormatting>
  <conditionalFormatting sqref="R363:S363">
    <cfRule type="expression" dxfId="293" priority="294" stopIfTrue="1">
      <formula>$AB363</formula>
    </cfRule>
  </conditionalFormatting>
  <conditionalFormatting sqref="R364:S364">
    <cfRule type="expression" dxfId="292" priority="293" stopIfTrue="1">
      <formula>$AB364</formula>
    </cfRule>
  </conditionalFormatting>
  <conditionalFormatting sqref="R365:S365">
    <cfRule type="expression" dxfId="291" priority="292" stopIfTrue="1">
      <formula>$AB365</formula>
    </cfRule>
  </conditionalFormatting>
  <conditionalFormatting sqref="R366:S366">
    <cfRule type="expression" dxfId="290" priority="291" stopIfTrue="1">
      <formula>$AB366</formula>
    </cfRule>
  </conditionalFormatting>
  <conditionalFormatting sqref="R367:S367">
    <cfRule type="expression" dxfId="289" priority="290" stopIfTrue="1">
      <formula>$AB367</formula>
    </cfRule>
  </conditionalFormatting>
  <conditionalFormatting sqref="T361:Y367">
    <cfRule type="expression" dxfId="288" priority="289" stopIfTrue="1">
      <formula>$A361&lt;&gt;0</formula>
    </cfRule>
  </conditionalFormatting>
  <conditionalFormatting sqref="J368:J372">
    <cfRule type="expression" dxfId="287" priority="288" stopIfTrue="1">
      <formula>希望&lt;&gt;0</formula>
    </cfRule>
  </conditionalFormatting>
  <conditionalFormatting sqref="R368:S368">
    <cfRule type="expression" dxfId="286" priority="287" stopIfTrue="1">
      <formula>$AB368</formula>
    </cfRule>
  </conditionalFormatting>
  <conditionalFormatting sqref="R369:S369">
    <cfRule type="expression" dxfId="285" priority="286" stopIfTrue="1">
      <formula>$AB369</formula>
    </cfRule>
  </conditionalFormatting>
  <conditionalFormatting sqref="R370:S370">
    <cfRule type="expression" dxfId="284" priority="285" stopIfTrue="1">
      <formula>$AB370</formula>
    </cfRule>
  </conditionalFormatting>
  <conditionalFormatting sqref="R371:S371">
    <cfRule type="expression" dxfId="283" priority="284" stopIfTrue="1">
      <formula>$AB371</formula>
    </cfRule>
  </conditionalFormatting>
  <conditionalFormatting sqref="R372:S372">
    <cfRule type="expression" dxfId="282" priority="283" stopIfTrue="1">
      <formula>$AB372</formula>
    </cfRule>
  </conditionalFormatting>
  <conditionalFormatting sqref="T368:Y372">
    <cfRule type="expression" dxfId="281" priority="282" stopIfTrue="1">
      <formula>$A368&lt;&gt;0</formula>
    </cfRule>
  </conditionalFormatting>
  <conditionalFormatting sqref="J373">
    <cfRule type="expression" dxfId="280" priority="281" stopIfTrue="1">
      <formula>希望&lt;&gt;0</formula>
    </cfRule>
  </conditionalFormatting>
  <conditionalFormatting sqref="R373:S373">
    <cfRule type="expression" dxfId="279" priority="280" stopIfTrue="1">
      <formula>$AB373</formula>
    </cfRule>
  </conditionalFormatting>
  <conditionalFormatting sqref="T373:Y373">
    <cfRule type="expression" dxfId="278" priority="279" stopIfTrue="1">
      <formula>AND($A373,TRIM($T373)="")</formula>
    </cfRule>
  </conditionalFormatting>
  <conditionalFormatting sqref="J374:J379">
    <cfRule type="expression" dxfId="277" priority="278" stopIfTrue="1">
      <formula>希望&lt;&gt;0</formula>
    </cfRule>
  </conditionalFormatting>
  <conditionalFormatting sqref="R374:S374">
    <cfRule type="expression" dxfId="276" priority="277" stopIfTrue="1">
      <formula>$AB374</formula>
    </cfRule>
  </conditionalFormatting>
  <conditionalFormatting sqref="R375:S375">
    <cfRule type="expression" dxfId="275" priority="276" stopIfTrue="1">
      <formula>$AB375</formula>
    </cfRule>
  </conditionalFormatting>
  <conditionalFormatting sqref="R376:S376">
    <cfRule type="expression" dxfId="274" priority="275" stopIfTrue="1">
      <formula>$AB376</formula>
    </cfRule>
  </conditionalFormatting>
  <conditionalFormatting sqref="R377:S377">
    <cfRule type="expression" dxfId="273" priority="274" stopIfTrue="1">
      <formula>$AB377</formula>
    </cfRule>
  </conditionalFormatting>
  <conditionalFormatting sqref="R378:S378">
    <cfRule type="expression" dxfId="272" priority="273" stopIfTrue="1">
      <formula>$AB378</formula>
    </cfRule>
  </conditionalFormatting>
  <conditionalFormatting sqref="R379:S379">
    <cfRule type="expression" dxfId="271" priority="272" stopIfTrue="1">
      <formula>$AB379</formula>
    </cfRule>
  </conditionalFormatting>
  <conditionalFormatting sqref="T374:Y379">
    <cfRule type="expression" dxfId="270" priority="271" stopIfTrue="1">
      <formula>$A374&lt;&gt;0</formula>
    </cfRule>
  </conditionalFormatting>
  <conditionalFormatting sqref="J380:J382">
    <cfRule type="expression" dxfId="269" priority="270" stopIfTrue="1">
      <formula>希望&lt;&gt;0</formula>
    </cfRule>
  </conditionalFormatting>
  <conditionalFormatting sqref="R380:S380">
    <cfRule type="expression" dxfId="268" priority="269" stopIfTrue="1">
      <formula>$AB380</formula>
    </cfRule>
  </conditionalFormatting>
  <conditionalFormatting sqref="R381:S381">
    <cfRule type="expression" dxfId="267" priority="268" stopIfTrue="1">
      <formula>$AB381</formula>
    </cfRule>
  </conditionalFormatting>
  <conditionalFormatting sqref="R382:S382">
    <cfRule type="expression" dxfId="266" priority="267" stopIfTrue="1">
      <formula>$AB382</formula>
    </cfRule>
  </conditionalFormatting>
  <conditionalFormatting sqref="T380:Y382">
    <cfRule type="expression" dxfId="265" priority="266" stopIfTrue="1">
      <formula>$A380&lt;&gt;0</formula>
    </cfRule>
  </conditionalFormatting>
  <conditionalFormatting sqref="J383">
    <cfRule type="expression" dxfId="264" priority="265" stopIfTrue="1">
      <formula>希望&lt;&gt;0</formula>
    </cfRule>
  </conditionalFormatting>
  <conditionalFormatting sqref="R383:S383">
    <cfRule type="expression" dxfId="263" priority="264" stopIfTrue="1">
      <formula>$AB383</formula>
    </cfRule>
  </conditionalFormatting>
  <conditionalFormatting sqref="T383:Y383">
    <cfRule type="expression" dxfId="262" priority="263" stopIfTrue="1">
      <formula>AND($A383,TRIM($T383)="")</formula>
    </cfRule>
  </conditionalFormatting>
  <conditionalFormatting sqref="J384:J388">
    <cfRule type="expression" dxfId="261" priority="262" stopIfTrue="1">
      <formula>希望&lt;&gt;0</formula>
    </cfRule>
  </conditionalFormatting>
  <conditionalFormatting sqref="R384:S384">
    <cfRule type="expression" dxfId="260" priority="261" stopIfTrue="1">
      <formula>$AB384</formula>
    </cfRule>
  </conditionalFormatting>
  <conditionalFormatting sqref="R385:S385">
    <cfRule type="expression" dxfId="259" priority="260" stopIfTrue="1">
      <formula>$AB385</formula>
    </cfRule>
  </conditionalFormatting>
  <conditionalFormatting sqref="R386:S386">
    <cfRule type="expression" dxfId="258" priority="259" stopIfTrue="1">
      <formula>$AB386</formula>
    </cfRule>
  </conditionalFormatting>
  <conditionalFormatting sqref="R387:S387">
    <cfRule type="expression" dxfId="257" priority="258" stopIfTrue="1">
      <formula>$AB387</formula>
    </cfRule>
  </conditionalFormatting>
  <conditionalFormatting sqref="R388:S388">
    <cfRule type="expression" dxfId="256" priority="257" stopIfTrue="1">
      <formula>$AB388</formula>
    </cfRule>
  </conditionalFormatting>
  <conditionalFormatting sqref="T384:Y388">
    <cfRule type="expression" dxfId="255" priority="256" stopIfTrue="1">
      <formula>$A384&lt;&gt;0</formula>
    </cfRule>
  </conditionalFormatting>
  <conditionalFormatting sqref="J389:J393">
    <cfRule type="expression" dxfId="254" priority="255" stopIfTrue="1">
      <formula>希望&lt;&gt;0</formula>
    </cfRule>
  </conditionalFormatting>
  <conditionalFormatting sqref="R389:S389">
    <cfRule type="expression" dxfId="253" priority="254" stopIfTrue="1">
      <formula>$AB389</formula>
    </cfRule>
  </conditionalFormatting>
  <conditionalFormatting sqref="R390:S390">
    <cfRule type="expression" dxfId="252" priority="253" stopIfTrue="1">
      <formula>$AB390</formula>
    </cfRule>
  </conditionalFormatting>
  <conditionalFormatting sqref="R391:S391">
    <cfRule type="expression" dxfId="251" priority="252" stopIfTrue="1">
      <formula>$AB391</formula>
    </cfRule>
  </conditionalFormatting>
  <conditionalFormatting sqref="R392:S392">
    <cfRule type="expression" dxfId="250" priority="251" stopIfTrue="1">
      <formula>$AB392</formula>
    </cfRule>
  </conditionalFormatting>
  <conditionalFormatting sqref="R393:S393">
    <cfRule type="expression" dxfId="249" priority="250" stopIfTrue="1">
      <formula>$AB393</formula>
    </cfRule>
  </conditionalFormatting>
  <conditionalFormatting sqref="T389:Y393">
    <cfRule type="expression" dxfId="248" priority="249" stopIfTrue="1">
      <formula>$A389&lt;&gt;0</formula>
    </cfRule>
  </conditionalFormatting>
  <conditionalFormatting sqref="J394">
    <cfRule type="expression" dxfId="247" priority="248" stopIfTrue="1">
      <formula>希望&lt;&gt;0</formula>
    </cfRule>
  </conditionalFormatting>
  <conditionalFormatting sqref="R394:S394">
    <cfRule type="expression" dxfId="246" priority="247" stopIfTrue="1">
      <formula>$AB394</formula>
    </cfRule>
  </conditionalFormatting>
  <conditionalFormatting sqref="T394:Y394">
    <cfRule type="expression" dxfId="245" priority="246" stopIfTrue="1">
      <formula>AND($A394,TRIM($T394)="")</formula>
    </cfRule>
  </conditionalFormatting>
  <conditionalFormatting sqref="J395">
    <cfRule type="expression" dxfId="244" priority="245" stopIfTrue="1">
      <formula>希望&lt;&gt;0</formula>
    </cfRule>
  </conditionalFormatting>
  <conditionalFormatting sqref="R395:S395">
    <cfRule type="expression" dxfId="243" priority="244" stopIfTrue="1">
      <formula>$AB395</formula>
    </cfRule>
  </conditionalFormatting>
  <conditionalFormatting sqref="T395:Y395">
    <cfRule type="expression" dxfId="242" priority="243" stopIfTrue="1">
      <formula>AND($A395,TRIM($T395)="")</formula>
    </cfRule>
  </conditionalFormatting>
  <conditionalFormatting sqref="J396:J402">
    <cfRule type="expression" dxfId="241" priority="242" stopIfTrue="1">
      <formula>希望&lt;&gt;0</formula>
    </cfRule>
  </conditionalFormatting>
  <conditionalFormatting sqref="R396:S396">
    <cfRule type="expression" dxfId="240" priority="241" stopIfTrue="1">
      <formula>$AB396</formula>
    </cfRule>
  </conditionalFormatting>
  <conditionalFormatting sqref="R397:S397">
    <cfRule type="expression" dxfId="239" priority="240" stopIfTrue="1">
      <formula>$AB397</formula>
    </cfRule>
  </conditionalFormatting>
  <conditionalFormatting sqref="R398:S398">
    <cfRule type="expression" dxfId="238" priority="239" stopIfTrue="1">
      <formula>$AB398</formula>
    </cfRule>
  </conditionalFormatting>
  <conditionalFormatting sqref="R399:S399">
    <cfRule type="expression" dxfId="237" priority="238" stopIfTrue="1">
      <formula>$AB399</formula>
    </cfRule>
  </conditionalFormatting>
  <conditionalFormatting sqref="R400:S400">
    <cfRule type="expression" dxfId="236" priority="237" stopIfTrue="1">
      <formula>$AB400</formula>
    </cfRule>
  </conditionalFormatting>
  <conditionalFormatting sqref="R401:S401">
    <cfRule type="expression" dxfId="235" priority="236" stopIfTrue="1">
      <formula>$AB401</formula>
    </cfRule>
  </conditionalFormatting>
  <conditionalFormatting sqref="R402:S402">
    <cfRule type="expression" dxfId="234" priority="235" stopIfTrue="1">
      <formula>$AB402</formula>
    </cfRule>
  </conditionalFormatting>
  <conditionalFormatting sqref="T396:Y402">
    <cfRule type="expression" dxfId="233" priority="234" stopIfTrue="1">
      <formula>$A396&lt;&gt;0</formula>
    </cfRule>
  </conditionalFormatting>
  <conditionalFormatting sqref="J403:J406">
    <cfRule type="expression" dxfId="232" priority="233" stopIfTrue="1">
      <formula>希望&lt;&gt;0</formula>
    </cfRule>
  </conditionalFormatting>
  <conditionalFormatting sqref="R403:S403">
    <cfRule type="expression" dxfId="231" priority="232" stopIfTrue="1">
      <formula>$AB403</formula>
    </cfRule>
  </conditionalFormatting>
  <conditionalFormatting sqref="R404:S404">
    <cfRule type="expression" dxfId="230" priority="231" stopIfTrue="1">
      <formula>$AB404</formula>
    </cfRule>
  </conditionalFormatting>
  <conditionalFormatting sqref="R405:S405">
    <cfRule type="expression" dxfId="229" priority="230" stopIfTrue="1">
      <formula>$AB405</formula>
    </cfRule>
  </conditionalFormatting>
  <conditionalFormatting sqref="R406:S406">
    <cfRule type="expression" dxfId="228" priority="229" stopIfTrue="1">
      <formula>$AB406</formula>
    </cfRule>
  </conditionalFormatting>
  <conditionalFormatting sqref="T403:Y406">
    <cfRule type="expression" dxfId="227" priority="228" stopIfTrue="1">
      <formula>$A403&lt;&gt;0</formula>
    </cfRule>
  </conditionalFormatting>
  <conditionalFormatting sqref="J407:J409">
    <cfRule type="expression" dxfId="226" priority="227" stopIfTrue="1">
      <formula>希望&lt;&gt;0</formula>
    </cfRule>
  </conditionalFormatting>
  <conditionalFormatting sqref="R407:S407">
    <cfRule type="expression" dxfId="225" priority="226" stopIfTrue="1">
      <formula>$AB407</formula>
    </cfRule>
  </conditionalFormatting>
  <conditionalFormatting sqref="R408:S408">
    <cfRule type="expression" dxfId="224" priority="225" stopIfTrue="1">
      <formula>$AB408</formula>
    </cfRule>
  </conditionalFormatting>
  <conditionalFormatting sqref="R409:S409">
    <cfRule type="expression" dxfId="223" priority="224" stopIfTrue="1">
      <formula>$AB409</formula>
    </cfRule>
  </conditionalFormatting>
  <conditionalFormatting sqref="T407:Y409">
    <cfRule type="expression" dxfId="222" priority="223" stopIfTrue="1">
      <formula>$A407&lt;&gt;0</formula>
    </cfRule>
  </conditionalFormatting>
  <conditionalFormatting sqref="J410:J411">
    <cfRule type="expression" dxfId="221" priority="222" stopIfTrue="1">
      <formula>希望&lt;&gt;0</formula>
    </cfRule>
  </conditionalFormatting>
  <conditionalFormatting sqref="R410:S410">
    <cfRule type="expression" dxfId="220" priority="221" stopIfTrue="1">
      <formula>$AB410</formula>
    </cfRule>
  </conditionalFormatting>
  <conditionalFormatting sqref="R411:S411">
    <cfRule type="expression" dxfId="219" priority="220" stopIfTrue="1">
      <formula>$AB411</formula>
    </cfRule>
  </conditionalFormatting>
  <conditionalFormatting sqref="T410:Y411">
    <cfRule type="expression" dxfId="218" priority="219" stopIfTrue="1">
      <formula>$A410&lt;&gt;0</formula>
    </cfRule>
  </conditionalFormatting>
  <conditionalFormatting sqref="J412:J418">
    <cfRule type="expression" dxfId="217" priority="218" stopIfTrue="1">
      <formula>希望&lt;&gt;0</formula>
    </cfRule>
  </conditionalFormatting>
  <conditionalFormatting sqref="R412:S412">
    <cfRule type="expression" dxfId="216" priority="217" stopIfTrue="1">
      <formula>$AB412</formula>
    </cfRule>
  </conditionalFormatting>
  <conditionalFormatting sqref="R413:S413">
    <cfRule type="expression" dxfId="215" priority="216" stopIfTrue="1">
      <formula>$AB413</formula>
    </cfRule>
  </conditionalFormatting>
  <conditionalFormatting sqref="R414:S414">
    <cfRule type="expression" dxfId="214" priority="215" stopIfTrue="1">
      <formula>$AB414</formula>
    </cfRule>
  </conditionalFormatting>
  <conditionalFormatting sqref="R415:S415">
    <cfRule type="expression" dxfId="213" priority="214" stopIfTrue="1">
      <formula>$AB415</formula>
    </cfRule>
  </conditionalFormatting>
  <conditionalFormatting sqref="R416:S416">
    <cfRule type="expression" dxfId="212" priority="213" stopIfTrue="1">
      <formula>$AB416</formula>
    </cfRule>
  </conditionalFormatting>
  <conditionalFormatting sqref="R417:S417">
    <cfRule type="expression" dxfId="211" priority="212" stopIfTrue="1">
      <formula>$AB417</formula>
    </cfRule>
  </conditionalFormatting>
  <conditionalFormatting sqref="R418:S418">
    <cfRule type="expression" dxfId="210" priority="211" stopIfTrue="1">
      <formula>$AB418</formula>
    </cfRule>
  </conditionalFormatting>
  <conditionalFormatting sqref="T412:Y418">
    <cfRule type="expression" dxfId="209" priority="210" stopIfTrue="1">
      <formula>$A412&lt;&gt;0</formula>
    </cfRule>
  </conditionalFormatting>
  <conditionalFormatting sqref="J419">
    <cfRule type="expression" dxfId="208" priority="209" stopIfTrue="1">
      <formula>希望&lt;&gt;0</formula>
    </cfRule>
  </conditionalFormatting>
  <conditionalFormatting sqref="R419:S419">
    <cfRule type="expression" dxfId="207" priority="208" stopIfTrue="1">
      <formula>$AB419</formula>
    </cfRule>
  </conditionalFormatting>
  <conditionalFormatting sqref="T419:Y419">
    <cfRule type="expression" dxfId="206" priority="207" stopIfTrue="1">
      <formula>AND($A419,TRIM($T419)="")</formula>
    </cfRule>
  </conditionalFormatting>
  <conditionalFormatting sqref="J420:J427">
    <cfRule type="expression" dxfId="205" priority="206" stopIfTrue="1">
      <formula>希望&lt;&gt;0</formula>
    </cfRule>
  </conditionalFormatting>
  <conditionalFormatting sqref="R420:S420">
    <cfRule type="expression" dxfId="204" priority="205" stopIfTrue="1">
      <formula>$AB420</formula>
    </cfRule>
  </conditionalFormatting>
  <conditionalFormatting sqref="R421:S421">
    <cfRule type="expression" dxfId="203" priority="204" stopIfTrue="1">
      <formula>$AB421</formula>
    </cfRule>
  </conditionalFormatting>
  <conditionalFormatting sqref="R422:S422">
    <cfRule type="expression" dxfId="202" priority="203" stopIfTrue="1">
      <formula>$AB422</formula>
    </cfRule>
  </conditionalFormatting>
  <conditionalFormatting sqref="R423:S423">
    <cfRule type="expression" dxfId="201" priority="202" stopIfTrue="1">
      <formula>$AB423</formula>
    </cfRule>
  </conditionalFormatting>
  <conditionalFormatting sqref="R424:S424">
    <cfRule type="expression" dxfId="200" priority="201" stopIfTrue="1">
      <formula>$AB424</formula>
    </cfRule>
  </conditionalFormatting>
  <conditionalFormatting sqref="R425:S425">
    <cfRule type="expression" dxfId="199" priority="200" stopIfTrue="1">
      <formula>$AB425</formula>
    </cfRule>
  </conditionalFormatting>
  <conditionalFormatting sqref="R426:S426">
    <cfRule type="expression" dxfId="198" priority="199" stopIfTrue="1">
      <formula>$AB426</formula>
    </cfRule>
  </conditionalFormatting>
  <conditionalFormatting sqref="R427:S427">
    <cfRule type="expression" dxfId="197" priority="198" stopIfTrue="1">
      <formula>$AB427</formula>
    </cfRule>
  </conditionalFormatting>
  <conditionalFormatting sqref="T420:Y427">
    <cfRule type="expression" dxfId="196" priority="197" stopIfTrue="1">
      <formula>$A420&lt;&gt;0</formula>
    </cfRule>
  </conditionalFormatting>
  <conditionalFormatting sqref="J428:J429">
    <cfRule type="expression" dxfId="195" priority="196" stopIfTrue="1">
      <formula>希望&lt;&gt;0</formula>
    </cfRule>
  </conditionalFormatting>
  <conditionalFormatting sqref="R428:S428">
    <cfRule type="expression" dxfId="194" priority="195" stopIfTrue="1">
      <formula>$AB428</formula>
    </cfRule>
  </conditionalFormatting>
  <conditionalFormatting sqref="R429:S429">
    <cfRule type="expression" dxfId="193" priority="194" stopIfTrue="1">
      <formula>$AB429</formula>
    </cfRule>
  </conditionalFormatting>
  <conditionalFormatting sqref="T428:Y429">
    <cfRule type="expression" dxfId="192" priority="193" stopIfTrue="1">
      <formula>$A428&lt;&gt;0</formula>
    </cfRule>
  </conditionalFormatting>
  <conditionalFormatting sqref="J430">
    <cfRule type="expression" dxfId="191" priority="192" stopIfTrue="1">
      <formula>希望&lt;&gt;0</formula>
    </cfRule>
  </conditionalFormatting>
  <conditionalFormatting sqref="R430:S430">
    <cfRule type="expression" dxfId="190" priority="191" stopIfTrue="1">
      <formula>$AB430</formula>
    </cfRule>
  </conditionalFormatting>
  <conditionalFormatting sqref="T430:Y430">
    <cfRule type="expression" dxfId="189" priority="190" stopIfTrue="1">
      <formula>AND($A430,TRIM($T430)="")</formula>
    </cfRule>
  </conditionalFormatting>
  <conditionalFormatting sqref="J431:J438">
    <cfRule type="expression" dxfId="188" priority="189" stopIfTrue="1">
      <formula>希望&lt;&gt;0</formula>
    </cfRule>
  </conditionalFormatting>
  <conditionalFormatting sqref="R431:S431">
    <cfRule type="expression" dxfId="187" priority="188" stopIfTrue="1">
      <formula>$AB431</formula>
    </cfRule>
  </conditionalFormatting>
  <conditionalFormatting sqref="R432:S432">
    <cfRule type="expression" dxfId="186" priority="187" stopIfTrue="1">
      <formula>$AB432</formula>
    </cfRule>
  </conditionalFormatting>
  <conditionalFormatting sqref="R433:S433">
    <cfRule type="expression" dxfId="185" priority="186" stopIfTrue="1">
      <formula>$AB433</formula>
    </cfRule>
  </conditionalFormatting>
  <conditionalFormatting sqref="R434:S434">
    <cfRule type="expression" dxfId="184" priority="185" stopIfTrue="1">
      <formula>$AB434</formula>
    </cfRule>
  </conditionalFormatting>
  <conditionalFormatting sqref="R435:S435">
    <cfRule type="expression" dxfId="183" priority="184" stopIfTrue="1">
      <formula>$AB435</formula>
    </cfRule>
  </conditionalFormatting>
  <conditionalFormatting sqref="R436:S436">
    <cfRule type="expression" dxfId="182" priority="183" stopIfTrue="1">
      <formula>$AB436</formula>
    </cfRule>
  </conditionalFormatting>
  <conditionalFormatting sqref="R437:S437">
    <cfRule type="expression" dxfId="181" priority="182" stopIfTrue="1">
      <formula>$AB437</formula>
    </cfRule>
  </conditionalFormatting>
  <conditionalFormatting sqref="R438:S438">
    <cfRule type="expression" dxfId="180" priority="181" stopIfTrue="1">
      <formula>$AB438</formula>
    </cfRule>
  </conditionalFormatting>
  <conditionalFormatting sqref="T431:Y438">
    <cfRule type="expression" dxfId="179" priority="180" stopIfTrue="1">
      <formula>$A431&lt;&gt;0</formula>
    </cfRule>
  </conditionalFormatting>
  <conditionalFormatting sqref="J439:J440">
    <cfRule type="expression" dxfId="178" priority="179" stopIfTrue="1">
      <formula>希望&lt;&gt;0</formula>
    </cfRule>
  </conditionalFormatting>
  <conditionalFormatting sqref="R439:S439">
    <cfRule type="expression" dxfId="177" priority="178" stopIfTrue="1">
      <formula>$AB439</formula>
    </cfRule>
  </conditionalFormatting>
  <conditionalFormatting sqref="R440:S440">
    <cfRule type="expression" dxfId="176" priority="177" stopIfTrue="1">
      <formula>$AB440</formula>
    </cfRule>
  </conditionalFormatting>
  <conditionalFormatting sqref="T439:Y440">
    <cfRule type="expression" dxfId="175" priority="176" stopIfTrue="1">
      <formula>$A439&lt;&gt;0</formula>
    </cfRule>
  </conditionalFormatting>
  <conditionalFormatting sqref="J441">
    <cfRule type="expression" dxfId="174" priority="175" stopIfTrue="1">
      <formula>希望&lt;&gt;0</formula>
    </cfRule>
  </conditionalFormatting>
  <conditionalFormatting sqref="R441:S441">
    <cfRule type="expression" dxfId="173" priority="174" stopIfTrue="1">
      <formula>$AB441</formula>
    </cfRule>
  </conditionalFormatting>
  <conditionalFormatting sqref="T441:Y441">
    <cfRule type="expression" dxfId="172" priority="173" stopIfTrue="1">
      <formula>AND($A441,TRIM($T441)="")</formula>
    </cfRule>
  </conditionalFormatting>
  <conditionalFormatting sqref="J442:J448">
    <cfRule type="expression" dxfId="171" priority="172" stopIfTrue="1">
      <formula>希望&lt;&gt;0</formula>
    </cfRule>
  </conditionalFormatting>
  <conditionalFormatting sqref="R442:S442">
    <cfRule type="expression" dxfId="170" priority="171" stopIfTrue="1">
      <formula>$AB442</formula>
    </cfRule>
  </conditionalFormatting>
  <conditionalFormatting sqref="R443:S443">
    <cfRule type="expression" dxfId="169" priority="170" stopIfTrue="1">
      <formula>$AB443</formula>
    </cfRule>
  </conditionalFormatting>
  <conditionalFormatting sqref="R444:S444">
    <cfRule type="expression" dxfId="168" priority="169" stopIfTrue="1">
      <formula>$AB444</formula>
    </cfRule>
  </conditionalFormatting>
  <conditionalFormatting sqref="R445:S445">
    <cfRule type="expression" dxfId="167" priority="168" stopIfTrue="1">
      <formula>$AB445</formula>
    </cfRule>
  </conditionalFormatting>
  <conditionalFormatting sqref="R446:S446">
    <cfRule type="expression" dxfId="166" priority="167" stopIfTrue="1">
      <formula>$AB446</formula>
    </cfRule>
  </conditionalFormatting>
  <conditionalFormatting sqref="R447:S447">
    <cfRule type="expression" dxfId="165" priority="166" stopIfTrue="1">
      <formula>$AB447</formula>
    </cfRule>
  </conditionalFormatting>
  <conditionalFormatting sqref="R448:S448">
    <cfRule type="expression" dxfId="164" priority="165" stopIfTrue="1">
      <formula>$AB448</formula>
    </cfRule>
  </conditionalFormatting>
  <conditionalFormatting sqref="T442:Y448">
    <cfRule type="expression" dxfId="163" priority="164" stopIfTrue="1">
      <formula>$A442&lt;&gt;0</formula>
    </cfRule>
  </conditionalFormatting>
  <conditionalFormatting sqref="J449">
    <cfRule type="expression" dxfId="162" priority="163" stopIfTrue="1">
      <formula>希望&lt;&gt;0</formula>
    </cfRule>
  </conditionalFormatting>
  <conditionalFormatting sqref="R449:S449">
    <cfRule type="expression" dxfId="161" priority="162" stopIfTrue="1">
      <formula>$AB449</formula>
    </cfRule>
  </conditionalFormatting>
  <conditionalFormatting sqref="T449:Y449">
    <cfRule type="expression" dxfId="160" priority="161" stopIfTrue="1">
      <formula>AND($A449,TRIM($T449)="")</formula>
    </cfRule>
  </conditionalFormatting>
  <conditionalFormatting sqref="J450:J457">
    <cfRule type="expression" dxfId="159" priority="160" stopIfTrue="1">
      <formula>希望&lt;&gt;0</formula>
    </cfRule>
  </conditionalFormatting>
  <conditionalFormatting sqref="R450:S450">
    <cfRule type="expression" dxfId="158" priority="159" stopIfTrue="1">
      <formula>$AB450</formula>
    </cfRule>
  </conditionalFormatting>
  <conditionalFormatting sqref="R451:S451">
    <cfRule type="expression" dxfId="157" priority="158" stopIfTrue="1">
      <formula>$AB451</formula>
    </cfRule>
  </conditionalFormatting>
  <conditionalFormatting sqref="R452:S452">
    <cfRule type="expression" dxfId="156" priority="157" stopIfTrue="1">
      <formula>$AB452</formula>
    </cfRule>
  </conditionalFormatting>
  <conditionalFormatting sqref="R453:S453">
    <cfRule type="expression" dxfId="155" priority="156" stopIfTrue="1">
      <formula>$AB453</formula>
    </cfRule>
  </conditionalFormatting>
  <conditionalFormatting sqref="R454:S454">
    <cfRule type="expression" dxfId="154" priority="155" stopIfTrue="1">
      <formula>$AB454</formula>
    </cfRule>
  </conditionalFormatting>
  <conditionalFormatting sqref="R455:S455">
    <cfRule type="expression" dxfId="153" priority="154" stopIfTrue="1">
      <formula>$AB455</formula>
    </cfRule>
  </conditionalFormatting>
  <conditionalFormatting sqref="R456:S456">
    <cfRule type="expression" dxfId="152" priority="153" stopIfTrue="1">
      <formula>$AB456</formula>
    </cfRule>
  </conditionalFormatting>
  <conditionalFormatting sqref="R457:S457">
    <cfRule type="expression" dxfId="151" priority="152" stopIfTrue="1">
      <formula>$AB457</formula>
    </cfRule>
  </conditionalFormatting>
  <conditionalFormatting sqref="T450:Y457">
    <cfRule type="expression" dxfId="150" priority="151" stopIfTrue="1">
      <formula>$A450&lt;&gt;0</formula>
    </cfRule>
  </conditionalFormatting>
  <conditionalFormatting sqref="J458:J463">
    <cfRule type="expression" dxfId="149" priority="150" stopIfTrue="1">
      <formula>希望&lt;&gt;0</formula>
    </cfRule>
  </conditionalFormatting>
  <conditionalFormatting sqref="R458:S458">
    <cfRule type="expression" dxfId="148" priority="149" stopIfTrue="1">
      <formula>$AB458</formula>
    </cfRule>
  </conditionalFormatting>
  <conditionalFormatting sqref="R459:S459">
    <cfRule type="expression" dxfId="147" priority="148" stopIfTrue="1">
      <formula>$AB459</formula>
    </cfRule>
  </conditionalFormatting>
  <conditionalFormatting sqref="R460:S460">
    <cfRule type="expression" dxfId="146" priority="147" stopIfTrue="1">
      <formula>$AB460</formula>
    </cfRule>
  </conditionalFormatting>
  <conditionalFormatting sqref="R461:S461">
    <cfRule type="expression" dxfId="145" priority="146" stopIfTrue="1">
      <formula>$AB461</formula>
    </cfRule>
  </conditionalFormatting>
  <conditionalFormatting sqref="R462:S462">
    <cfRule type="expression" dxfId="144" priority="145" stopIfTrue="1">
      <formula>$AB462</formula>
    </cfRule>
  </conditionalFormatting>
  <conditionalFormatting sqref="R463:S463">
    <cfRule type="expression" dxfId="143" priority="144" stopIfTrue="1">
      <formula>$AB463</formula>
    </cfRule>
  </conditionalFormatting>
  <conditionalFormatting sqref="T458:Y463">
    <cfRule type="expression" dxfId="142" priority="143" stopIfTrue="1">
      <formula>$A458&lt;&gt;0</formula>
    </cfRule>
  </conditionalFormatting>
  <conditionalFormatting sqref="J464:J468">
    <cfRule type="expression" dxfId="141" priority="142" stopIfTrue="1">
      <formula>希望&lt;&gt;0</formula>
    </cfRule>
  </conditionalFormatting>
  <conditionalFormatting sqref="R464:S464">
    <cfRule type="expression" dxfId="140" priority="141" stopIfTrue="1">
      <formula>$AB464</formula>
    </cfRule>
  </conditionalFormatting>
  <conditionalFormatting sqref="R465:S465">
    <cfRule type="expression" dxfId="139" priority="140" stopIfTrue="1">
      <formula>$AB465</formula>
    </cfRule>
  </conditionalFormatting>
  <conditionalFormatting sqref="R466:S466">
    <cfRule type="expression" dxfId="138" priority="139" stopIfTrue="1">
      <formula>$AB466</formula>
    </cfRule>
  </conditionalFormatting>
  <conditionalFormatting sqref="R467:S467">
    <cfRule type="expression" dxfId="137" priority="138" stopIfTrue="1">
      <formula>$AB467</formula>
    </cfRule>
  </conditionalFormatting>
  <conditionalFormatting sqref="R468:S468">
    <cfRule type="expression" dxfId="136" priority="137" stopIfTrue="1">
      <formula>$AB468</formula>
    </cfRule>
  </conditionalFormatting>
  <conditionalFormatting sqref="T464:Y468">
    <cfRule type="expression" dxfId="135" priority="136" stopIfTrue="1">
      <formula>$A464&lt;&gt;0</formula>
    </cfRule>
  </conditionalFormatting>
  <conditionalFormatting sqref="J469:J471">
    <cfRule type="expression" dxfId="134" priority="135" stopIfTrue="1">
      <formula>希望&lt;&gt;0</formula>
    </cfRule>
  </conditionalFormatting>
  <conditionalFormatting sqref="R469:S469">
    <cfRule type="expression" dxfId="133" priority="134" stopIfTrue="1">
      <formula>$AB469</formula>
    </cfRule>
  </conditionalFormatting>
  <conditionalFormatting sqref="R470:S470">
    <cfRule type="expression" dxfId="132" priority="133" stopIfTrue="1">
      <formula>$AB470</formula>
    </cfRule>
  </conditionalFormatting>
  <conditionalFormatting sqref="R471:S471">
    <cfRule type="expression" dxfId="131" priority="132" stopIfTrue="1">
      <formula>$AB471</formula>
    </cfRule>
  </conditionalFormatting>
  <conditionalFormatting sqref="T469:Y471">
    <cfRule type="expression" dxfId="130" priority="131" stopIfTrue="1">
      <formula>$A469&lt;&gt;0</formula>
    </cfRule>
  </conditionalFormatting>
  <conditionalFormatting sqref="J472:J481">
    <cfRule type="expression" dxfId="129" priority="130" stopIfTrue="1">
      <formula>希望&lt;&gt;0</formula>
    </cfRule>
  </conditionalFormatting>
  <conditionalFormatting sqref="R472:S472">
    <cfRule type="expression" dxfId="128" priority="129" stopIfTrue="1">
      <formula>$AB472</formula>
    </cfRule>
  </conditionalFormatting>
  <conditionalFormatting sqref="R473:S473">
    <cfRule type="expression" dxfId="127" priority="128" stopIfTrue="1">
      <formula>$AB473</formula>
    </cfRule>
  </conditionalFormatting>
  <conditionalFormatting sqref="R474:S474">
    <cfRule type="expression" dxfId="126" priority="127" stopIfTrue="1">
      <formula>$AB474</formula>
    </cfRule>
  </conditionalFormatting>
  <conditionalFormatting sqref="R475:S475">
    <cfRule type="expression" dxfId="125" priority="126" stopIfTrue="1">
      <formula>$AB475</formula>
    </cfRule>
  </conditionalFormatting>
  <conditionalFormatting sqref="R476:S476">
    <cfRule type="expression" dxfId="124" priority="125" stopIfTrue="1">
      <formula>$AB476</formula>
    </cfRule>
  </conditionalFormatting>
  <conditionalFormatting sqref="R477:S477">
    <cfRule type="expression" dxfId="123" priority="124" stopIfTrue="1">
      <formula>$AB477</formula>
    </cfRule>
  </conditionalFormatting>
  <conditionalFormatting sqref="R478:S478">
    <cfRule type="expression" dxfId="122" priority="123" stopIfTrue="1">
      <formula>$AB478</formula>
    </cfRule>
  </conditionalFormatting>
  <conditionalFormatting sqref="R479:S479">
    <cfRule type="expression" dxfId="121" priority="122" stopIfTrue="1">
      <formula>$AB479</formula>
    </cfRule>
  </conditionalFormatting>
  <conditionalFormatting sqref="R480:S480">
    <cfRule type="expression" dxfId="120" priority="121" stopIfTrue="1">
      <formula>$AB480</formula>
    </cfRule>
  </conditionalFormatting>
  <conditionalFormatting sqref="R481:S481">
    <cfRule type="expression" dxfId="119" priority="120" stopIfTrue="1">
      <formula>$AB481</formula>
    </cfRule>
  </conditionalFormatting>
  <conditionalFormatting sqref="T472:Y481">
    <cfRule type="expression" dxfId="118" priority="119" stopIfTrue="1">
      <formula>$A472&lt;&gt;0</formula>
    </cfRule>
  </conditionalFormatting>
  <conditionalFormatting sqref="J482:J485">
    <cfRule type="expression" dxfId="117" priority="118" stopIfTrue="1">
      <formula>希望&lt;&gt;0</formula>
    </cfRule>
  </conditionalFormatting>
  <conditionalFormatting sqref="R482:S482">
    <cfRule type="expression" dxfId="116" priority="117" stopIfTrue="1">
      <formula>$AB482</formula>
    </cfRule>
  </conditionalFormatting>
  <conditionalFormatting sqref="R483:S483">
    <cfRule type="expression" dxfId="115" priority="116" stopIfTrue="1">
      <formula>$AB483</formula>
    </cfRule>
  </conditionalFormatting>
  <conditionalFormatting sqref="R484:S484">
    <cfRule type="expression" dxfId="114" priority="115" stopIfTrue="1">
      <formula>$AB484</formula>
    </cfRule>
  </conditionalFormatting>
  <conditionalFormatting sqref="R485:S485">
    <cfRule type="expression" dxfId="113" priority="114" stopIfTrue="1">
      <formula>$AB485</formula>
    </cfRule>
  </conditionalFormatting>
  <conditionalFormatting sqref="T482:Y485">
    <cfRule type="expression" dxfId="112" priority="113" stopIfTrue="1">
      <formula>$A482&lt;&gt;0</formula>
    </cfRule>
  </conditionalFormatting>
  <conditionalFormatting sqref="J486">
    <cfRule type="expression" dxfId="111" priority="112" stopIfTrue="1">
      <formula>希望&lt;&gt;0</formula>
    </cfRule>
  </conditionalFormatting>
  <conditionalFormatting sqref="R486:S486">
    <cfRule type="expression" dxfId="110" priority="111" stopIfTrue="1">
      <formula>$AB486</formula>
    </cfRule>
  </conditionalFormatting>
  <conditionalFormatting sqref="T486:Y486">
    <cfRule type="expression" dxfId="109" priority="110" stopIfTrue="1">
      <formula>AND($A486,TRIM($T486)="")</formula>
    </cfRule>
  </conditionalFormatting>
  <conditionalFormatting sqref="J487:J489">
    <cfRule type="expression" dxfId="108" priority="109" stopIfTrue="1">
      <formula>希望&lt;&gt;0</formula>
    </cfRule>
  </conditionalFormatting>
  <conditionalFormatting sqref="R487:S487">
    <cfRule type="expression" dxfId="107" priority="108" stopIfTrue="1">
      <formula>$AB487</formula>
    </cfRule>
  </conditionalFormatting>
  <conditionalFormatting sqref="R488:S488">
    <cfRule type="expression" dxfId="106" priority="107" stopIfTrue="1">
      <formula>$AB488</formula>
    </cfRule>
  </conditionalFormatting>
  <conditionalFormatting sqref="R489:S489">
    <cfRule type="expression" dxfId="105" priority="106" stopIfTrue="1">
      <formula>$AB489</formula>
    </cfRule>
  </conditionalFormatting>
  <conditionalFormatting sqref="T487:Y489">
    <cfRule type="expression" dxfId="104" priority="105" stopIfTrue="1">
      <formula>$A487&lt;&gt;0</formula>
    </cfRule>
  </conditionalFormatting>
  <conditionalFormatting sqref="J490:J496">
    <cfRule type="expression" dxfId="103" priority="104" stopIfTrue="1">
      <formula>希望&lt;&gt;0</formula>
    </cfRule>
  </conditionalFormatting>
  <conditionalFormatting sqref="R490:S490">
    <cfRule type="expression" dxfId="102" priority="103" stopIfTrue="1">
      <formula>$AB490</formula>
    </cfRule>
  </conditionalFormatting>
  <conditionalFormatting sqref="R491:S491">
    <cfRule type="expression" dxfId="101" priority="102" stopIfTrue="1">
      <formula>$AB491</formula>
    </cfRule>
  </conditionalFormatting>
  <conditionalFormatting sqref="R492:S492">
    <cfRule type="expression" dxfId="100" priority="101" stopIfTrue="1">
      <formula>$AB492</formula>
    </cfRule>
  </conditionalFormatting>
  <conditionalFormatting sqref="R493:S493">
    <cfRule type="expression" dxfId="99" priority="100" stopIfTrue="1">
      <formula>$AB493</formula>
    </cfRule>
  </conditionalFormatting>
  <conditionalFormatting sqref="R494:S494">
    <cfRule type="expression" dxfId="98" priority="99" stopIfTrue="1">
      <formula>$AB494</formula>
    </cfRule>
  </conditionalFormatting>
  <conditionalFormatting sqref="R495:S495">
    <cfRule type="expression" dxfId="97" priority="98" stopIfTrue="1">
      <formula>$AB495</formula>
    </cfRule>
  </conditionalFormatting>
  <conditionalFormatting sqref="R496:S496">
    <cfRule type="expression" dxfId="96" priority="97" stopIfTrue="1">
      <formula>$AB496</formula>
    </cfRule>
  </conditionalFormatting>
  <conditionalFormatting sqref="T490:Y496">
    <cfRule type="expression" dxfId="95" priority="96" stopIfTrue="1">
      <formula>$A490&lt;&gt;0</formula>
    </cfRule>
  </conditionalFormatting>
  <conditionalFormatting sqref="J497">
    <cfRule type="expression" dxfId="94" priority="95" stopIfTrue="1">
      <formula>希望&lt;&gt;0</formula>
    </cfRule>
  </conditionalFormatting>
  <conditionalFormatting sqref="R497:S497">
    <cfRule type="expression" dxfId="93" priority="94" stopIfTrue="1">
      <formula>$AB497</formula>
    </cfRule>
  </conditionalFormatting>
  <conditionalFormatting sqref="T497:Y497">
    <cfRule type="expression" dxfId="92" priority="93" stopIfTrue="1">
      <formula>AND($A497,TRIM($T497)="")</formula>
    </cfRule>
  </conditionalFormatting>
  <conditionalFormatting sqref="J498:J501">
    <cfRule type="expression" dxfId="91" priority="92" stopIfTrue="1">
      <formula>希望&lt;&gt;0</formula>
    </cfRule>
  </conditionalFormatting>
  <conditionalFormatting sqref="R498:S498">
    <cfRule type="expression" dxfId="90" priority="91" stopIfTrue="1">
      <formula>$AB498</formula>
    </cfRule>
  </conditionalFormatting>
  <conditionalFormatting sqref="R499:S499">
    <cfRule type="expression" dxfId="89" priority="90" stopIfTrue="1">
      <formula>$AB499</formula>
    </cfRule>
  </conditionalFormatting>
  <conditionalFormatting sqref="R500:S500">
    <cfRule type="expression" dxfId="88" priority="89" stopIfTrue="1">
      <formula>$AB500</formula>
    </cfRule>
  </conditionalFormatting>
  <conditionalFormatting sqref="R501:S501">
    <cfRule type="expression" dxfId="87" priority="88" stopIfTrue="1">
      <formula>$AB501</formula>
    </cfRule>
  </conditionalFormatting>
  <conditionalFormatting sqref="T498:Y501">
    <cfRule type="expression" dxfId="86" priority="87" stopIfTrue="1">
      <formula>$A498&lt;&gt;0</formula>
    </cfRule>
  </conditionalFormatting>
  <conditionalFormatting sqref="J502:J506">
    <cfRule type="expression" dxfId="85" priority="86" stopIfTrue="1">
      <formula>希望&lt;&gt;0</formula>
    </cfRule>
  </conditionalFormatting>
  <conditionalFormatting sqref="R502:S502">
    <cfRule type="expression" dxfId="84" priority="85" stopIfTrue="1">
      <formula>$AB502</formula>
    </cfRule>
  </conditionalFormatting>
  <conditionalFormatting sqref="R503:S503">
    <cfRule type="expression" dxfId="83" priority="84" stopIfTrue="1">
      <formula>$AB503</formula>
    </cfRule>
  </conditionalFormatting>
  <conditionalFormatting sqref="R504:S504">
    <cfRule type="expression" dxfId="82" priority="83" stopIfTrue="1">
      <formula>$AB504</formula>
    </cfRule>
  </conditionalFormatting>
  <conditionalFormatting sqref="R505:S505">
    <cfRule type="expression" dxfId="81" priority="82" stopIfTrue="1">
      <formula>$AB505</formula>
    </cfRule>
  </conditionalFormatting>
  <conditionalFormatting sqref="R506:S506">
    <cfRule type="expression" dxfId="80" priority="81" stopIfTrue="1">
      <formula>$AB506</formula>
    </cfRule>
  </conditionalFormatting>
  <conditionalFormatting sqref="T502:Y506">
    <cfRule type="expression" dxfId="79" priority="80" stopIfTrue="1">
      <formula>$A502&lt;&gt;0</formula>
    </cfRule>
  </conditionalFormatting>
  <conditionalFormatting sqref="J507:J511">
    <cfRule type="expression" dxfId="78" priority="79" stopIfTrue="1">
      <formula>希望&lt;&gt;0</formula>
    </cfRule>
  </conditionalFormatting>
  <conditionalFormatting sqref="R507:S507">
    <cfRule type="expression" dxfId="77" priority="78" stopIfTrue="1">
      <formula>$AB507</formula>
    </cfRule>
  </conditionalFormatting>
  <conditionalFormatting sqref="R508:S508">
    <cfRule type="expression" dxfId="76" priority="77" stopIfTrue="1">
      <formula>$AB508</formula>
    </cfRule>
  </conditionalFormatting>
  <conditionalFormatting sqref="R509:S509">
    <cfRule type="expression" dxfId="75" priority="76" stopIfTrue="1">
      <formula>$AB509</formula>
    </cfRule>
  </conditionalFormatting>
  <conditionalFormatting sqref="R510:S510">
    <cfRule type="expression" dxfId="74" priority="75" stopIfTrue="1">
      <formula>$AB510</formula>
    </cfRule>
  </conditionalFormatting>
  <conditionalFormatting sqref="R511:S511">
    <cfRule type="expression" dxfId="73" priority="74" stopIfTrue="1">
      <formula>$AB511</formula>
    </cfRule>
  </conditionalFormatting>
  <conditionalFormatting sqref="T507:Y511">
    <cfRule type="expression" dxfId="72" priority="73" stopIfTrue="1">
      <formula>$A507&lt;&gt;0</formula>
    </cfRule>
  </conditionalFormatting>
  <conditionalFormatting sqref="J512:J520">
    <cfRule type="expression" dxfId="71" priority="72" stopIfTrue="1">
      <formula>希望&lt;&gt;0</formula>
    </cfRule>
  </conditionalFormatting>
  <conditionalFormatting sqref="R512:S512">
    <cfRule type="expression" dxfId="70" priority="71" stopIfTrue="1">
      <formula>$AB512</formula>
    </cfRule>
  </conditionalFormatting>
  <conditionalFormatting sqref="R513:S513">
    <cfRule type="expression" dxfId="69" priority="70" stopIfTrue="1">
      <formula>$AB513</formula>
    </cfRule>
  </conditionalFormatting>
  <conditionalFormatting sqref="R514:S514">
    <cfRule type="expression" dxfId="68" priority="69" stopIfTrue="1">
      <formula>$AB514</formula>
    </cfRule>
  </conditionalFormatting>
  <conditionalFormatting sqref="R515:S515">
    <cfRule type="expression" dxfId="67" priority="68" stopIfTrue="1">
      <formula>$AB515</formula>
    </cfRule>
  </conditionalFormatting>
  <conditionalFormatting sqref="R516:S516">
    <cfRule type="expression" dxfId="66" priority="67" stopIfTrue="1">
      <formula>$AB516</formula>
    </cfRule>
  </conditionalFormatting>
  <conditionalFormatting sqref="R517:S517">
    <cfRule type="expression" dxfId="65" priority="66" stopIfTrue="1">
      <formula>$AB517</formula>
    </cfRule>
  </conditionalFormatting>
  <conditionalFormatting sqref="R518:S518">
    <cfRule type="expression" dxfId="64" priority="65" stopIfTrue="1">
      <formula>$AB518</formula>
    </cfRule>
  </conditionalFormatting>
  <conditionalFormatting sqref="R519:S519">
    <cfRule type="expression" dxfId="63" priority="64" stopIfTrue="1">
      <formula>$AB519</formula>
    </cfRule>
  </conditionalFormatting>
  <conditionalFormatting sqref="R520:S520">
    <cfRule type="expression" dxfId="62" priority="63" stopIfTrue="1">
      <formula>$AB520</formula>
    </cfRule>
  </conditionalFormatting>
  <conditionalFormatting sqref="T512:Y520">
    <cfRule type="expression" dxfId="61" priority="62" stopIfTrue="1">
      <formula>$A512&lt;&gt;0</formula>
    </cfRule>
  </conditionalFormatting>
  <conditionalFormatting sqref="J521:J524">
    <cfRule type="expression" dxfId="60" priority="61" stopIfTrue="1">
      <formula>希望&lt;&gt;0</formula>
    </cfRule>
  </conditionalFormatting>
  <conditionalFormatting sqref="R521:S521">
    <cfRule type="expression" dxfId="59" priority="60" stopIfTrue="1">
      <formula>$AB521</formula>
    </cfRule>
  </conditionalFormatting>
  <conditionalFormatting sqref="R522:S522">
    <cfRule type="expression" dxfId="58" priority="59" stopIfTrue="1">
      <formula>$AB522</formula>
    </cfRule>
  </conditionalFormatting>
  <conditionalFormatting sqref="R523:S523">
    <cfRule type="expression" dxfId="57" priority="58" stopIfTrue="1">
      <formula>$AB523</formula>
    </cfRule>
  </conditionalFormatting>
  <conditionalFormatting sqref="R524:S524">
    <cfRule type="expression" dxfId="56" priority="57" stopIfTrue="1">
      <formula>$AB524</formula>
    </cfRule>
  </conditionalFormatting>
  <conditionalFormatting sqref="T521:Y524">
    <cfRule type="expression" dxfId="55" priority="56" stopIfTrue="1">
      <formula>$A521&lt;&gt;0</formula>
    </cfRule>
  </conditionalFormatting>
  <conditionalFormatting sqref="J525:J527">
    <cfRule type="expression" dxfId="54" priority="55" stopIfTrue="1">
      <formula>希望&lt;&gt;0</formula>
    </cfRule>
  </conditionalFormatting>
  <conditionalFormatting sqref="R525:S525">
    <cfRule type="expression" dxfId="53" priority="54" stopIfTrue="1">
      <formula>$AB525</formula>
    </cfRule>
  </conditionalFormatting>
  <conditionalFormatting sqref="R526:S526">
    <cfRule type="expression" dxfId="52" priority="53" stopIfTrue="1">
      <formula>$AB526</formula>
    </cfRule>
  </conditionalFormatting>
  <conditionalFormatting sqref="R527:S527">
    <cfRule type="expression" dxfId="51" priority="52" stopIfTrue="1">
      <formula>$AB527</formula>
    </cfRule>
  </conditionalFormatting>
  <conditionalFormatting sqref="T525:Y527">
    <cfRule type="expression" dxfId="50" priority="51" stopIfTrue="1">
      <formula>$A525&lt;&gt;0</formula>
    </cfRule>
  </conditionalFormatting>
  <conditionalFormatting sqref="J528:J536">
    <cfRule type="expression" dxfId="49" priority="50" stopIfTrue="1">
      <formula>希望&lt;&gt;0</formula>
    </cfRule>
  </conditionalFormatting>
  <conditionalFormatting sqref="R528:S528">
    <cfRule type="expression" dxfId="48" priority="49" stopIfTrue="1">
      <formula>$AB528</formula>
    </cfRule>
  </conditionalFormatting>
  <conditionalFormatting sqref="R529:S529">
    <cfRule type="expression" dxfId="47" priority="48" stopIfTrue="1">
      <formula>$AB529</formula>
    </cfRule>
  </conditionalFormatting>
  <conditionalFormatting sqref="R530:S530">
    <cfRule type="expression" dxfId="46" priority="47" stopIfTrue="1">
      <formula>$AB530</formula>
    </cfRule>
  </conditionalFormatting>
  <conditionalFormatting sqref="R531:S531">
    <cfRule type="expression" dxfId="45" priority="46" stopIfTrue="1">
      <formula>$AB531</formula>
    </cfRule>
  </conditionalFormatting>
  <conditionalFormatting sqref="R532:S532">
    <cfRule type="expression" dxfId="44" priority="45" stopIfTrue="1">
      <formula>$AB532</formula>
    </cfRule>
  </conditionalFormatting>
  <conditionalFormatting sqref="R533:S533">
    <cfRule type="expression" dxfId="43" priority="44" stopIfTrue="1">
      <formula>$AB533</formula>
    </cfRule>
  </conditionalFormatting>
  <conditionalFormatting sqref="R534:S534">
    <cfRule type="expression" dxfId="42" priority="43" stopIfTrue="1">
      <formula>$AB534</formula>
    </cfRule>
  </conditionalFormatting>
  <conditionalFormatting sqref="R535:S535">
    <cfRule type="expression" dxfId="41" priority="42" stopIfTrue="1">
      <formula>$AB535</formula>
    </cfRule>
  </conditionalFormatting>
  <conditionalFormatting sqref="R536:S536">
    <cfRule type="expression" dxfId="40" priority="41" stopIfTrue="1">
      <formula>$AB536</formula>
    </cfRule>
  </conditionalFormatting>
  <conditionalFormatting sqref="T528:Y536">
    <cfRule type="expression" dxfId="39" priority="40" stopIfTrue="1">
      <formula>$A528&lt;&gt;0</formula>
    </cfRule>
  </conditionalFormatting>
  <conditionalFormatting sqref="J537:J540">
    <cfRule type="expression" dxfId="38" priority="39" stopIfTrue="1">
      <formula>希望&lt;&gt;0</formula>
    </cfRule>
  </conditionalFormatting>
  <conditionalFormatting sqref="R537:S537">
    <cfRule type="expression" dxfId="37" priority="38" stopIfTrue="1">
      <formula>$AB537</formula>
    </cfRule>
  </conditionalFormatting>
  <conditionalFormatting sqref="R538:S538">
    <cfRule type="expression" dxfId="36" priority="37" stopIfTrue="1">
      <formula>$AB538</formula>
    </cfRule>
  </conditionalFormatting>
  <conditionalFormatting sqref="R539:S539">
    <cfRule type="expression" dxfId="35" priority="36" stopIfTrue="1">
      <formula>$AB539</formula>
    </cfRule>
  </conditionalFormatting>
  <conditionalFormatting sqref="R540:S540">
    <cfRule type="expression" dxfId="34" priority="35" stopIfTrue="1">
      <formula>$AB540</formula>
    </cfRule>
  </conditionalFormatting>
  <conditionalFormatting sqref="T537:Y540">
    <cfRule type="expression" dxfId="33" priority="34" stopIfTrue="1">
      <formula>$A537&lt;&gt;0</formula>
    </cfRule>
  </conditionalFormatting>
  <conditionalFormatting sqref="J541">
    <cfRule type="expression" dxfId="32" priority="33" stopIfTrue="1">
      <formula>希望&lt;&gt;0</formula>
    </cfRule>
  </conditionalFormatting>
  <conditionalFormatting sqref="R541:S541">
    <cfRule type="expression" dxfId="31" priority="32" stopIfTrue="1">
      <formula>$AB541</formula>
    </cfRule>
  </conditionalFormatting>
  <conditionalFormatting sqref="T541:Y541">
    <cfRule type="expression" dxfId="30" priority="31" stopIfTrue="1">
      <formula>AND($A541,TRIM($T541)="")</formula>
    </cfRule>
  </conditionalFormatting>
  <conditionalFormatting sqref="J542:J544">
    <cfRule type="expression" dxfId="29" priority="30" stopIfTrue="1">
      <formula>希望&lt;&gt;0</formula>
    </cfRule>
  </conditionalFormatting>
  <conditionalFormatting sqref="R542:S542">
    <cfRule type="expression" dxfId="28" priority="29" stopIfTrue="1">
      <formula>$AB542</formula>
    </cfRule>
  </conditionalFormatting>
  <conditionalFormatting sqref="R543:S543">
    <cfRule type="expression" dxfId="27" priority="28" stopIfTrue="1">
      <formula>$AB543</formula>
    </cfRule>
  </conditionalFormatting>
  <conditionalFormatting sqref="R544:S544">
    <cfRule type="expression" dxfId="26" priority="27" stopIfTrue="1">
      <formula>$AB544</formula>
    </cfRule>
  </conditionalFormatting>
  <conditionalFormatting sqref="T542:Y544">
    <cfRule type="expression" dxfId="25" priority="26" stopIfTrue="1">
      <formula>$A542&lt;&gt;0</formula>
    </cfRule>
  </conditionalFormatting>
  <conditionalFormatting sqref="J545:J547">
    <cfRule type="expression" dxfId="24" priority="25" stopIfTrue="1">
      <formula>希望&lt;&gt;0</formula>
    </cfRule>
  </conditionalFormatting>
  <conditionalFormatting sqref="R545:S545">
    <cfRule type="expression" dxfId="23" priority="24" stopIfTrue="1">
      <formula>$AB545</formula>
    </cfRule>
  </conditionalFormatting>
  <conditionalFormatting sqref="R546:S546">
    <cfRule type="expression" dxfId="22" priority="23" stopIfTrue="1">
      <formula>$AB546</formula>
    </cfRule>
  </conditionalFormatting>
  <conditionalFormatting sqref="R547:S547">
    <cfRule type="expression" dxfId="21" priority="22" stopIfTrue="1">
      <formula>$AB547</formula>
    </cfRule>
  </conditionalFormatting>
  <conditionalFormatting sqref="T545:Y547">
    <cfRule type="expression" dxfId="20" priority="21" stopIfTrue="1">
      <formula>$A545&lt;&gt;0</formula>
    </cfRule>
  </conditionalFormatting>
  <conditionalFormatting sqref="J548:J551">
    <cfRule type="expression" dxfId="19" priority="20" stopIfTrue="1">
      <formula>希望&lt;&gt;0</formula>
    </cfRule>
  </conditionalFormatting>
  <conditionalFormatting sqref="R548:S548">
    <cfRule type="expression" dxfId="18" priority="19" stopIfTrue="1">
      <formula>$AB548</formula>
    </cfRule>
  </conditionalFormatting>
  <conditionalFormatting sqref="R549:S549">
    <cfRule type="expression" dxfId="17" priority="18" stopIfTrue="1">
      <formula>$AB549</formula>
    </cfRule>
  </conditionalFormatting>
  <conditionalFormatting sqref="R550:S550">
    <cfRule type="expression" dxfId="16" priority="17" stopIfTrue="1">
      <formula>$AB550</formula>
    </cfRule>
  </conditionalFormatting>
  <conditionalFormatting sqref="R551:S551">
    <cfRule type="expression" dxfId="15" priority="16" stopIfTrue="1">
      <formula>$AB551</formula>
    </cfRule>
  </conditionalFormatting>
  <conditionalFormatting sqref="T548:Y551">
    <cfRule type="expression" dxfId="14" priority="15" stopIfTrue="1">
      <formula>$A548&lt;&gt;0</formula>
    </cfRule>
  </conditionalFormatting>
  <conditionalFormatting sqref="J552:J554">
    <cfRule type="expression" dxfId="13" priority="14" stopIfTrue="1">
      <formula>希望&lt;&gt;0</formula>
    </cfRule>
  </conditionalFormatting>
  <conditionalFormatting sqref="R552:S552">
    <cfRule type="expression" dxfId="12" priority="13" stopIfTrue="1">
      <formula>$AB552</formula>
    </cfRule>
  </conditionalFormatting>
  <conditionalFormatting sqref="R553:S553">
    <cfRule type="expression" dxfId="11" priority="12" stopIfTrue="1">
      <formula>$AB553</formula>
    </cfRule>
  </conditionalFormatting>
  <conditionalFormatting sqref="R554:S554">
    <cfRule type="expression" dxfId="10" priority="11" stopIfTrue="1">
      <formula>$AB554</formula>
    </cfRule>
  </conditionalFormatting>
  <conditionalFormatting sqref="T552:Y554">
    <cfRule type="expression" dxfId="9" priority="10" stopIfTrue="1">
      <formula>$A552&lt;&gt;0</formula>
    </cfRule>
  </conditionalFormatting>
  <conditionalFormatting sqref="J555">
    <cfRule type="expression" dxfId="8" priority="9" stopIfTrue="1">
      <formula>希望&lt;&gt;0</formula>
    </cfRule>
  </conditionalFormatting>
  <conditionalFormatting sqref="R555:S555">
    <cfRule type="expression" dxfId="7" priority="8" stopIfTrue="1">
      <formula>$AB555</formula>
    </cfRule>
  </conditionalFormatting>
  <conditionalFormatting sqref="T555:Y555">
    <cfRule type="expression" dxfId="6" priority="7" stopIfTrue="1">
      <formula>AND($A555,TRIM($T555)="")</formula>
    </cfRule>
  </conditionalFormatting>
  <conditionalFormatting sqref="J556">
    <cfRule type="expression" dxfId="5" priority="6" stopIfTrue="1">
      <formula>希望&lt;&gt;0</formula>
    </cfRule>
  </conditionalFormatting>
  <conditionalFormatting sqref="R556:S556">
    <cfRule type="expression" dxfId="4" priority="5" stopIfTrue="1">
      <formula>$AB556</formula>
    </cfRule>
  </conditionalFormatting>
  <conditionalFormatting sqref="T556:Y556">
    <cfRule type="expression" dxfId="3" priority="4" stopIfTrue="1">
      <formula>AND($A556,TRIM($T556)="")</formula>
    </cfRule>
  </conditionalFormatting>
  <conditionalFormatting sqref="J557">
    <cfRule type="expression" dxfId="2" priority="3" stopIfTrue="1">
      <formula>希望&lt;&gt;0</formula>
    </cfRule>
  </conditionalFormatting>
  <conditionalFormatting sqref="R557:S557">
    <cfRule type="expression" dxfId="1" priority="2" stopIfTrue="1">
      <formula>$AB557</formula>
    </cfRule>
  </conditionalFormatting>
  <conditionalFormatting sqref="T557:Y557">
    <cfRule type="expression" dxfId="0" priority="1" stopIfTrue="1">
      <formula>AND($A557,TRIM($T557)="")</formula>
    </cfRule>
  </conditionalFormatting>
  <dataValidations count="498">
    <dataValidation imeMode="hiragana" allowBlank="1" showInputMessage="1" showErrorMessage="1" sqref="T186:Y192 T193:Y198 T199:Y201 T202:Y207 T208:Y221 T222:Y230 T231:Y237 T238:Y238 T239:Y247 T248:Y252 T253:Y263 T264:Y270 T271:Y273 T274:Y280 T281:Y284 T285:Y288 T289:Y289 T290:Y295 T296:Y303 T304:Y307 T308:Y309 T310:Y321 T322:Y327 T328:Y331 T332:Y334 T335:Y335 T336:Y338 T339:Y345 T346:Y354 T355:Y359 T360:Y360 T361:Y367 T368:Y372 T373:Y373 T374:Y379 T380:Y382 T383:Y383 T384:Y388 T389:Y393 T394:Y394 T395:Y395 T396:Y402 T403:Y406 T407:Y409 T410:Y411 T412:Y418 T419:Y419 T420:Y427 T428:Y429 T430:Y430 T431:Y438 T439:Y440 T441:Y441 T442:Y448 T449:Y449 T450:Y457 T458:Y463 T464:Y468 T469:Y471 T472:Y481 T482:Y485 T486:Y486 T487:Y489 T490:Y496 T497:Y497 T498:Y501 T502:Y506 T507:Y511 T512:Y520 T521:Y524 T525:Y527 T528:Y536 T537:Y540 T541:Y541 T542:Y544 T545:Y547 T548:Y551 T552:Y554 T555:Y555 T556:Y556 T557:Y557" xr:uid="{E2B410F9-928D-42AA-97F6-58BD09059ED3}"/>
    <dataValidation imeMode="hiragana" allowBlank="1" showInputMessage="1" showErrorMessage="1" sqref="I22:Y22" xr:uid="{970C24EC-0D28-4560-81FA-CD35F2BD846E}"/>
    <dataValidation type="whole" imeMode="halfAlpha" allowBlank="1" showInputMessage="1" showErrorMessage="1" error="7桁の数字を入力してください" sqref="I20:M20" xr:uid="{A35AA5BD-23A5-4E5C-B430-F84B35C718C9}">
      <formula1>0</formula1>
      <formula2>9999999</formula2>
    </dataValidation>
    <dataValidation imeMode="fullKatakana" allowBlank="1" showInputMessage="1" showErrorMessage="1" sqref="I24:Y24" xr:uid="{EE20F714-81B7-451E-A9CC-14578F51206F}"/>
    <dataValidation imeMode="hiragana" allowBlank="1" showInputMessage="1" showErrorMessage="1" sqref="I26:Y26" xr:uid="{2DE02ED3-94BA-45CE-9968-5CD20F8F7F61}"/>
    <dataValidation imeMode="hiragana" allowBlank="1" showInputMessage="1" showErrorMessage="1" sqref="I28:Y28" xr:uid="{A070B0C3-4A35-4DA5-950F-EFC446B8464C}"/>
    <dataValidation imeMode="fullKatakana" allowBlank="1" showInputMessage="1" showErrorMessage="1" sqref="I30:Y30" xr:uid="{1352EB34-F7AF-4407-A84F-D230BEF0B73A}"/>
    <dataValidation imeMode="hiragana" allowBlank="1" showInputMessage="1" showErrorMessage="1" sqref="I32:Y32" xr:uid="{915A4D3E-01A9-467F-B435-3C57AB4D6B7B}"/>
    <dataValidation imeMode="halfAlpha" allowBlank="1" showInputMessage="1" showErrorMessage="1" sqref="I34:M34" xr:uid="{7D5997A5-3BD6-4538-A0DE-0E7A5746BA19}"/>
    <dataValidation imeMode="halfAlpha" allowBlank="1" showInputMessage="1" showErrorMessage="1" sqref="P34" xr:uid="{78405299-4386-425F-8570-7204A854F2D9}"/>
    <dataValidation imeMode="halfAlpha" allowBlank="1" showInputMessage="1" showErrorMessage="1" sqref="I36:M36" xr:uid="{B2F0B5D7-F1D0-4E95-BC81-2F16457D98F0}"/>
    <dataValidation imeMode="halfAlpha" allowBlank="1" showInputMessage="1" showErrorMessage="1" sqref="I38:Y38" xr:uid="{89CEF88A-08C2-4280-8E73-A23351CA415D}"/>
    <dataValidation type="list" imeMode="halfAlpha" allowBlank="1" showInputMessage="1" showErrorMessage="1" error="リストから選択してください" sqref="I40:M40" xr:uid="{E4DC57D8-7AAA-4AC7-AD42-07503FEE796B}">
      <formula1>"一致する,一致しない"</formula1>
    </dataValidation>
    <dataValidation type="list" imeMode="halfAlpha" allowBlank="1" showInputMessage="1" showErrorMessage="1" error="リストから選択してください" sqref="I63:M63" xr:uid="{147B3312-C072-42A9-B405-F6CA1315AA67}">
      <formula1>"しない,する"</formula1>
    </dataValidation>
    <dataValidation type="whole" imeMode="halfAlpha" allowBlank="1" showInputMessage="1" showErrorMessage="1" error="7桁の数字を入力してください" sqref="I69:M69" xr:uid="{22479931-F538-46F7-8012-4F9892F7580B}">
      <formula1>0</formula1>
      <formula2>9999999</formula2>
    </dataValidation>
    <dataValidation imeMode="hiragana" allowBlank="1" showInputMessage="1" showErrorMessage="1" sqref="I71:Y71" xr:uid="{1E5AE3AD-4CCB-4FA0-B1C8-4DF982B45228}"/>
    <dataValidation imeMode="fullKatakana" allowBlank="1" showInputMessage="1" showErrorMessage="1" sqref="I73:Y73" xr:uid="{C93E55D5-630D-4DB5-8AD1-2675E6D596D3}"/>
    <dataValidation imeMode="hiragana" allowBlank="1" showInputMessage="1" showErrorMessage="1" sqref="I75:Y75" xr:uid="{B18B02CB-8995-421A-AA4B-F9A204A74515}"/>
    <dataValidation imeMode="hiragana" allowBlank="1" showInputMessage="1" showErrorMessage="1" sqref="I77:Y77" xr:uid="{C9F4AC1F-239B-4E67-A694-98FB2C450AFE}"/>
    <dataValidation imeMode="fullKatakana" allowBlank="1" showInputMessage="1" showErrorMessage="1" sqref="I79:Y79" xr:uid="{9C695EBD-D930-4F70-A631-3D3C2C9B895E}"/>
    <dataValidation imeMode="hiragana" allowBlank="1" showInputMessage="1" showErrorMessage="1" sqref="I81:Y81" xr:uid="{43E1AF4C-A6B6-4593-B5DB-420F040BA6B2}"/>
    <dataValidation imeMode="halfAlpha" allowBlank="1" showInputMessage="1" showErrorMessage="1" sqref="I83:M83" xr:uid="{207C122E-BA57-4C1D-A630-E5C3A52E41C9}"/>
    <dataValidation imeMode="halfAlpha" allowBlank="1" showInputMessage="1" showErrorMessage="1" sqref="P83" xr:uid="{7D583261-351F-4E45-8EE9-CDC94D548C96}"/>
    <dataValidation imeMode="halfAlpha" allowBlank="1" showInputMessage="1" showErrorMessage="1" sqref="I85:M85" xr:uid="{F207661D-54DE-4808-9AE9-5541612DBFC7}"/>
    <dataValidation imeMode="halfAlpha" allowBlank="1" showInputMessage="1" showErrorMessage="1" sqref="I87:Y87" xr:uid="{EA659507-36FA-401D-91AD-985DD3DB9D42}"/>
    <dataValidation imeMode="hiragana" allowBlank="1" showInputMessage="1" showErrorMessage="1" sqref="I112:Y112" xr:uid="{DF2164DC-4DA2-4AFA-8D0F-94250E7F5643}"/>
    <dataValidation imeMode="fullKatakana" allowBlank="1" showInputMessage="1" showErrorMessage="1" sqref="I114:Y114" xr:uid="{EC67C263-9345-4600-86E4-1102AA7D8AF6}"/>
    <dataValidation imeMode="hiragana" allowBlank="1" showInputMessage="1" showErrorMessage="1" sqref="I116:Y116" xr:uid="{5B389467-7253-4E19-91F5-255AC65BB039}"/>
    <dataValidation type="whole" imeMode="halfAlpha" allowBlank="1" showInputMessage="1" showErrorMessage="1" error="7桁の数字を入力してください" sqref="I118:M118" xr:uid="{9F48281D-DE87-46A5-AAA2-6666680890CC}">
      <formula1>0</formula1>
      <formula2>9999999</formula2>
    </dataValidation>
    <dataValidation imeMode="hiragana" allowBlank="1" showInputMessage="1" showErrorMessage="1" sqref="I120:Y120" xr:uid="{2B7AD57A-9654-4CB0-8040-9698C1A77FB2}"/>
    <dataValidation imeMode="halfAlpha" allowBlank="1" showInputMessage="1" showErrorMessage="1" sqref="I122:M122" xr:uid="{E6CA830B-5F2C-4E77-B99F-049814EC661C}"/>
    <dataValidation imeMode="halfAlpha" allowBlank="1" showInputMessage="1" showErrorMessage="1" sqref="P122" xr:uid="{CD4B52BA-DBB2-4DC6-BBC5-26F431195616}"/>
    <dataValidation imeMode="halfAlpha" allowBlank="1" showInputMessage="1" showErrorMessage="1" sqref="I124:M124" xr:uid="{3AF54B01-594E-4CBA-AF61-2D5CD831CF54}"/>
    <dataValidation imeMode="halfAlpha" allowBlank="1" showInputMessage="1" showErrorMessage="1" sqref="I126:Y126" xr:uid="{E16F1CEA-8701-474D-9014-72073E98B0DC}"/>
    <dataValidation type="list" imeMode="halfAlpha" allowBlank="1" showInputMessage="1" showErrorMessage="1" error="リストから選択してください" sqref="I153:M153" xr:uid="{3025FC84-0C2A-40C9-9319-C4B56A59E110}">
      <formula1>"しない,する"</formula1>
    </dataValidation>
    <dataValidation imeMode="fullKatakana" allowBlank="1" showInputMessage="1" showErrorMessage="1" sqref="I155:Y155" xr:uid="{820487A1-255C-4376-BCF1-FE72DF705E96}"/>
    <dataValidation imeMode="hiragana" allowBlank="1" showInputMessage="1" showErrorMessage="1" sqref="I157:Y157" xr:uid="{B94EAAB7-0768-4D70-A633-AA5B106CF54A}"/>
    <dataValidation imeMode="halfAlpha" allowBlank="1" showInputMessage="1" showErrorMessage="1" sqref="I159:M159" xr:uid="{8515FB0A-0B5A-4471-99E4-5BF9A18EC193}"/>
    <dataValidation type="whole" imeMode="halfAlpha" allowBlank="1" showInputMessage="1" showErrorMessage="1" error="7桁の数字を入力してください" sqref="I161:M161" xr:uid="{D824D187-BB8D-49E6-B3DD-2F6F65952815}">
      <formula1>0</formula1>
      <formula2>9999999</formula2>
    </dataValidation>
    <dataValidation imeMode="hiragana" allowBlank="1" showInputMessage="1" showErrorMessage="1" sqref="I163:Y163" xr:uid="{EDB77EAB-E3FA-43E1-B760-02567ABE3776}"/>
    <dataValidation imeMode="halfAlpha" allowBlank="1" showInputMessage="1" showErrorMessage="1" sqref="I165:M165" xr:uid="{84F18FB5-1472-4774-9CA8-CDE4EEEFF530}"/>
    <dataValidation imeMode="halfAlpha" allowBlank="1" showInputMessage="1" showErrorMessage="1" sqref="I167:M167" xr:uid="{A4645CDA-9BC7-47CA-A64F-BFDE5CD7CEC9}"/>
    <dataValidation imeMode="halfAlpha" allowBlank="1" showInputMessage="1" showErrorMessage="1" sqref="I169:Y169" xr:uid="{29D28BBE-0CAC-49DC-9070-F5B2F2771C63}"/>
    <dataValidation type="whole" imeMode="halfAlpha" allowBlank="1" showInputMessage="1" showErrorMessage="1" error="有効な数字を入力してください" sqref="I176:M176" xr:uid="{71B9C587-D024-4DC3-89BF-8D377F53DCE3}">
      <formula1>0</formula1>
      <formula2>9999999999</formula2>
    </dataValidation>
    <dataValidation allowBlank="1" showInputMessage="1" showErrorMessage="1" sqref="B184 B187 B194 B200 B203 B209 B223 B232 B240 B249 B254 B265 B272 B275 B282 B286 B291 B297 B305 B309 B311 B323 B329 B333 B337 B340 B347 B356 B362 B369 B375 B381 B385 B390 B397 B404 B408 B411 B413 B421 B429 B432 B440 B443 B451 B459 B465 B470 B473 B483 B488 B491 B499 B503 B508 B513 B522 B526 B529 B538 B543 B546 B549 B553" xr:uid="{6364CE87-69EB-413B-83FE-F5A16E4BCE45}"/>
    <dataValidation type="list" imeMode="halfAlpha" allowBlank="1" showInputMessage="1" showErrorMessage="1" error="リストから選択してください" sqref="J186:J192" xr:uid="{BEC5D4E9-7407-4A88-BD48-056199DB97B3}">
      <formula1>"○,　"</formula1>
    </dataValidation>
    <dataValidation type="list" imeMode="halfAlpha" allowBlank="1" showInputMessage="1" showErrorMessage="1" error="リストから選択してください" sqref="R186:S186" xr:uid="{F668C41C-C208-406B-B5FD-2EACD8E1BC8D}">
      <formula1>"○,　"</formula1>
    </dataValidation>
    <dataValidation type="list" imeMode="halfAlpha" allowBlank="1" showInputMessage="1" showErrorMessage="1" error="リストから選択してください" sqref="R187:S187" xr:uid="{33AF2E8A-9FD1-48AB-BF70-C5897FC286AE}">
      <formula1>"○,　"</formula1>
    </dataValidation>
    <dataValidation type="list" imeMode="halfAlpha" allowBlank="1" showInputMessage="1" showErrorMessage="1" error="リストから選択してください" sqref="R188:S188" xr:uid="{5AFDC246-0E40-48B7-ACCB-A4D1470D3FE3}">
      <formula1>"○,　"</formula1>
    </dataValidation>
    <dataValidation type="list" imeMode="halfAlpha" allowBlank="1" showInputMessage="1" showErrorMessage="1" error="リストから選択してください" sqref="R189:S189" xr:uid="{6C1CDB52-9C33-401E-A9B5-FFD17F447C26}">
      <formula1>"○,　"</formula1>
    </dataValidation>
    <dataValidation type="list" imeMode="halfAlpha" allowBlank="1" showInputMessage="1" showErrorMessage="1" error="リストから選択してください" sqref="R190:S190" xr:uid="{F8F54B27-76E2-4B1E-B0D7-8F32709CB978}">
      <formula1>"○,　"</formula1>
    </dataValidation>
    <dataValidation type="list" imeMode="halfAlpha" allowBlank="1" showInputMessage="1" showErrorMessage="1" error="リストから選択してください" sqref="R191:S191" xr:uid="{92072296-0105-44CF-9CE4-9C4D1E7C37EA}">
      <formula1>"○,　"</formula1>
    </dataValidation>
    <dataValidation type="list" imeMode="halfAlpha" allowBlank="1" showInputMessage="1" showErrorMessage="1" error="リストから選択してください" sqref="R192:S192" xr:uid="{CB996DCF-44D6-413C-8B2B-4676F104DD49}">
      <formula1>"○,　"</formula1>
    </dataValidation>
    <dataValidation type="list" imeMode="halfAlpha" allowBlank="1" showInputMessage="1" showErrorMessage="1" error="リストから選択してください" sqref="J193:J198" xr:uid="{A41EFE6E-CDDD-4AAB-9D2A-957C844D4195}">
      <formula1>"○,　"</formula1>
    </dataValidation>
    <dataValidation type="list" imeMode="halfAlpha" allowBlank="1" showInputMessage="1" showErrorMessage="1" error="リストから選択してください" sqref="R193:S193" xr:uid="{C53DEF9B-4A58-434C-A43F-16A968A2E754}">
      <formula1>"○,　"</formula1>
    </dataValidation>
    <dataValidation type="list" imeMode="halfAlpha" allowBlank="1" showInputMessage="1" showErrorMessage="1" error="リストから選択してください" sqref="R194:S194" xr:uid="{3172FD5F-CC0A-4865-9872-25C102D38C8D}">
      <formula1>"○,　"</formula1>
    </dataValidation>
    <dataValidation type="list" imeMode="halfAlpha" allowBlank="1" showInputMessage="1" showErrorMessage="1" error="リストから選択してください" sqref="R195:S195" xr:uid="{D7A9578A-1299-42B6-A4E8-25BBE44F667E}">
      <formula1>"○,　"</formula1>
    </dataValidation>
    <dataValidation type="list" imeMode="halfAlpha" allowBlank="1" showInputMessage="1" showErrorMessage="1" error="リストから選択してください" sqref="R196:S196" xr:uid="{233D5E20-6426-4986-B65F-CDA5ADCD6D41}">
      <formula1>"○,　"</formula1>
    </dataValidation>
    <dataValidation type="list" imeMode="halfAlpha" allowBlank="1" showInputMessage="1" showErrorMessage="1" error="リストから選択してください" sqref="R197:S197" xr:uid="{522AC642-28C1-48ED-8635-A733C47792AC}">
      <formula1>"○,　"</formula1>
    </dataValidation>
    <dataValidation type="list" imeMode="halfAlpha" allowBlank="1" showInputMessage="1" showErrorMessage="1" error="リストから選択してください" sqref="R198:S198" xr:uid="{44E5FB3E-7B0B-45D1-9735-B21EDBC507D8}">
      <formula1>"○,　"</formula1>
    </dataValidation>
    <dataValidation type="list" imeMode="halfAlpha" allowBlank="1" showInputMessage="1" showErrorMessage="1" error="リストから選択してください" sqref="J199:J201" xr:uid="{B3D580F9-B2FC-4CE1-92C1-36DD4A42BCEE}">
      <formula1>"○,　"</formula1>
    </dataValidation>
    <dataValidation type="list" imeMode="halfAlpha" allowBlank="1" showInputMessage="1" showErrorMessage="1" error="リストから選択してください" sqref="R199:S199" xr:uid="{D0111385-7FF9-46A0-BFFE-49A726B4CD0A}">
      <formula1>"○,　"</formula1>
    </dataValidation>
    <dataValidation type="list" imeMode="halfAlpha" allowBlank="1" showInputMessage="1" showErrorMessage="1" error="リストから選択してください" sqref="R200:S200" xr:uid="{E3BFAF73-BA22-4D86-9033-D0818A429C42}">
      <formula1>"○,　"</formula1>
    </dataValidation>
    <dataValidation type="list" imeMode="halfAlpha" allowBlank="1" showInputMessage="1" showErrorMessage="1" error="リストから選択してください" sqref="R201:S201" xr:uid="{02216B1B-74E7-4D62-9F9B-230BC278A5E3}">
      <formula1>"○,　"</formula1>
    </dataValidation>
    <dataValidation type="list" imeMode="halfAlpha" allowBlank="1" showInputMessage="1" showErrorMessage="1" error="リストから選択してください" sqref="J202:J207" xr:uid="{E27CF3CF-674D-40F8-892A-2F1102D6C07E}">
      <formula1>"○,　"</formula1>
    </dataValidation>
    <dataValidation type="list" imeMode="halfAlpha" allowBlank="1" showInputMessage="1" showErrorMessage="1" error="リストから選択してください" sqref="R202:S202" xr:uid="{DB56034B-308A-4236-B357-7824A748B29A}">
      <formula1>"○,　"</formula1>
    </dataValidation>
    <dataValidation type="list" imeMode="halfAlpha" allowBlank="1" showInputMessage="1" showErrorMessage="1" error="リストから選択してください" sqref="R203:S203" xr:uid="{D9AE5684-E781-4147-BF43-08466A9A5945}">
      <formula1>"○,　"</formula1>
    </dataValidation>
    <dataValidation type="list" imeMode="halfAlpha" allowBlank="1" showInputMessage="1" showErrorMessage="1" error="リストから選択してください" sqref="R204:S204" xr:uid="{F3F265D0-969C-4CFD-831E-331280A504B4}">
      <formula1>"○,　"</formula1>
    </dataValidation>
    <dataValidation type="list" imeMode="halfAlpha" allowBlank="1" showInputMessage="1" showErrorMessage="1" error="リストから選択してください" sqref="R205:S205" xr:uid="{9083B355-AC1C-453E-864C-D561D4600364}">
      <formula1>"○,　"</formula1>
    </dataValidation>
    <dataValidation type="list" imeMode="halfAlpha" allowBlank="1" showInputMessage="1" showErrorMessage="1" error="リストから選択してください" sqref="R206:S206" xr:uid="{548A5902-F8F4-4521-BD49-2500909A0ADB}">
      <formula1>"○,　"</formula1>
    </dataValidation>
    <dataValidation type="list" imeMode="halfAlpha" allowBlank="1" showInputMessage="1" showErrorMessage="1" error="リストから選択してください" sqref="R207:S207" xr:uid="{5D976A7C-A8ED-4382-BFA7-638D6C28E21F}">
      <formula1>"○,　"</formula1>
    </dataValidation>
    <dataValidation type="list" imeMode="halfAlpha" allowBlank="1" showInputMessage="1" showErrorMessage="1" error="リストから選択してください" sqref="J208:J221" xr:uid="{21DC44E3-CBB6-4F48-95BD-663C29C1F127}">
      <formula1>"○,　"</formula1>
    </dataValidation>
    <dataValidation type="list" imeMode="halfAlpha" allowBlank="1" showInputMessage="1" showErrorMessage="1" error="リストから選択してください" sqref="R208:S208" xr:uid="{092426D1-55E0-4C35-B39B-C74195182C70}">
      <formula1>"○,　"</formula1>
    </dataValidation>
    <dataValidation type="list" imeMode="halfAlpha" allowBlank="1" showInputMessage="1" showErrorMessage="1" error="リストから選択してください" sqref="R209:S209" xr:uid="{6DD46821-C3F7-4993-BCBE-26BF6BD780DF}">
      <formula1>"○,　"</formula1>
    </dataValidation>
    <dataValidation type="list" imeMode="halfAlpha" allowBlank="1" showInputMessage="1" showErrorMessage="1" error="リストから選択してください" sqref="R210:S210" xr:uid="{398B698C-8866-48FC-B526-BE521410864D}">
      <formula1>"○,　"</formula1>
    </dataValidation>
    <dataValidation type="list" imeMode="halfAlpha" allowBlank="1" showInputMessage="1" showErrorMessage="1" error="リストから選択してください" sqref="R211:S211" xr:uid="{FB833B31-E579-42F8-AF8F-F46984FBBE1B}">
      <formula1>"○,　"</formula1>
    </dataValidation>
    <dataValidation type="list" imeMode="halfAlpha" allowBlank="1" showInputMessage="1" showErrorMessage="1" error="リストから選択してください" sqref="R212:S212" xr:uid="{71652A66-BEB0-4FD6-9395-A6879FE33CB5}">
      <formula1>"○,　"</formula1>
    </dataValidation>
    <dataValidation type="list" imeMode="halfAlpha" allowBlank="1" showInputMessage="1" showErrorMessage="1" error="リストから選択してください" sqref="R213:S213" xr:uid="{45D5D3C3-85BC-462B-B2D2-8171E014F97B}">
      <formula1>"○,　"</formula1>
    </dataValidation>
    <dataValidation type="list" imeMode="halfAlpha" allowBlank="1" showInputMessage="1" showErrorMessage="1" error="リストから選択してください" sqref="R214:S214" xr:uid="{D214DF6A-261A-4E47-8C2F-7E15D5FB2367}">
      <formula1>"○,　"</formula1>
    </dataValidation>
    <dataValidation type="list" imeMode="halfAlpha" allowBlank="1" showInputMessage="1" showErrorMessage="1" error="リストから選択してください" sqref="R215:S215" xr:uid="{CEA582AC-4CBB-403C-A7E5-2ED2B21A35E7}">
      <formula1>"○,　"</formula1>
    </dataValidation>
    <dataValidation type="list" imeMode="halfAlpha" allowBlank="1" showInputMessage="1" showErrorMessage="1" error="リストから選択してください" sqref="R216:S216" xr:uid="{A2A28BB3-5A82-4BF3-88AC-E93EE39B19A4}">
      <formula1>"○,　"</formula1>
    </dataValidation>
    <dataValidation type="list" imeMode="halfAlpha" allowBlank="1" showInputMessage="1" showErrorMessage="1" error="リストから選択してください" sqref="R217:S217" xr:uid="{8C01BAC3-ECAA-4834-8027-F54B5BAF84EB}">
      <formula1>"○,　"</formula1>
    </dataValidation>
    <dataValidation type="list" imeMode="halfAlpha" allowBlank="1" showInputMessage="1" showErrorMessage="1" error="リストから選択してください" sqref="R218:S218" xr:uid="{E17FF50E-F2B9-48BA-AA5B-2CAF6EFE529B}">
      <formula1>"○,　"</formula1>
    </dataValidation>
    <dataValidation type="list" imeMode="halfAlpha" allowBlank="1" showInputMessage="1" showErrorMessage="1" error="リストから選択してください" sqref="R219:S219" xr:uid="{D858A25F-D801-4704-A471-0F70BFACBDA8}">
      <formula1>"○,　"</formula1>
    </dataValidation>
    <dataValidation type="list" imeMode="halfAlpha" allowBlank="1" showInputMessage="1" showErrorMessage="1" error="リストから選択してください" sqref="R220:S220" xr:uid="{802E5291-CC79-44B3-9EB5-3CF2295C8DBC}">
      <formula1>"○,　"</formula1>
    </dataValidation>
    <dataValidation type="list" imeMode="halfAlpha" allowBlank="1" showInputMessage="1" showErrorMessage="1" error="リストから選択してください" sqref="R221:S221" xr:uid="{DF020EF1-C827-417B-BF99-19C905C3964D}">
      <formula1>"○,　"</formula1>
    </dataValidation>
    <dataValidation type="list" imeMode="halfAlpha" allowBlank="1" showInputMessage="1" showErrorMessage="1" error="リストから選択してください" sqref="J222:J230" xr:uid="{3D1924EC-FA75-4946-ACB6-497FDD45F54E}">
      <formula1>"○,　"</formula1>
    </dataValidation>
    <dataValidation type="list" imeMode="halfAlpha" allowBlank="1" showInputMessage="1" showErrorMessage="1" error="リストから選択してください" sqref="R222:S222" xr:uid="{77DA48E1-AEC6-4FD7-909C-80949D1FA9F3}">
      <formula1>"○,　"</formula1>
    </dataValidation>
    <dataValidation type="list" imeMode="halfAlpha" allowBlank="1" showInputMessage="1" showErrorMessage="1" error="リストから選択してください" sqref="R223:S223" xr:uid="{3C490AC8-E81B-48ED-9F19-C91D91D31D08}">
      <formula1>"○,　"</formula1>
    </dataValidation>
    <dataValidation type="list" imeMode="halfAlpha" allowBlank="1" showInputMessage="1" showErrorMessage="1" error="リストから選択してください" sqref="R224:S224" xr:uid="{A1BB5D57-5D1B-43BC-9230-8BC9C92446EA}">
      <formula1>"○,　"</formula1>
    </dataValidation>
    <dataValidation type="list" imeMode="halfAlpha" allowBlank="1" showInputMessage="1" showErrorMessage="1" error="リストから選択してください" sqref="R225:S225" xr:uid="{2C11EBAF-951C-4FF6-AD77-EB8A52186FE0}">
      <formula1>"○,　"</formula1>
    </dataValidation>
    <dataValidation type="list" imeMode="halfAlpha" allowBlank="1" showInputMessage="1" showErrorMessage="1" error="リストから選択してください" sqref="R226:S226" xr:uid="{88233EE0-0420-4F1A-B18E-77F6C4A78404}">
      <formula1>"○,　"</formula1>
    </dataValidation>
    <dataValidation type="list" imeMode="halfAlpha" allowBlank="1" showInputMessage="1" showErrorMessage="1" error="リストから選択してください" sqref="R227:S227" xr:uid="{8FE13609-CC1D-48BA-8446-BB4D3A31E501}">
      <formula1>"○,　"</formula1>
    </dataValidation>
    <dataValidation type="list" imeMode="halfAlpha" allowBlank="1" showInputMessage="1" showErrorMessage="1" error="リストから選択してください" sqref="R228:S228" xr:uid="{0DB9A5FE-8964-457A-B16C-B110DC306224}">
      <formula1>"○,　"</formula1>
    </dataValidation>
    <dataValidation type="list" imeMode="halfAlpha" allowBlank="1" showInputMessage="1" showErrorMessage="1" error="リストから選択してください" sqref="R229:S229" xr:uid="{E96D93A8-DEA1-4D0F-AA1C-1A558B43C3A3}">
      <formula1>"○,　"</formula1>
    </dataValidation>
    <dataValidation type="list" imeMode="halfAlpha" allowBlank="1" showInputMessage="1" showErrorMessage="1" error="リストから選択してください" sqref="R230:S230" xr:uid="{34E8BF67-BEFF-470E-A13A-3E359A26B716}">
      <formula1>"○,　"</formula1>
    </dataValidation>
    <dataValidation type="list" imeMode="halfAlpha" allowBlank="1" showInputMessage="1" showErrorMessage="1" error="リストから選択してください" sqref="J231:J237" xr:uid="{6A43F743-AF3C-44EB-8F78-5CFA46754B6C}">
      <formula1>"○,　"</formula1>
    </dataValidation>
    <dataValidation type="list" imeMode="halfAlpha" allowBlank="1" showInputMessage="1" showErrorMessage="1" error="リストから選択してください" sqref="R231:S231" xr:uid="{4D5C9A27-BB92-4FC8-A8EE-546AA8E256C1}">
      <formula1>"○,　"</formula1>
    </dataValidation>
    <dataValidation type="list" imeMode="halfAlpha" allowBlank="1" showInputMessage="1" showErrorMessage="1" error="リストから選択してください" sqref="R232:S232" xr:uid="{B34D5419-D565-4017-A112-DD93AAC51909}">
      <formula1>"○,　"</formula1>
    </dataValidation>
    <dataValidation type="list" imeMode="halfAlpha" allowBlank="1" showInputMessage="1" showErrorMessage="1" error="リストから選択してください" sqref="R233:S233" xr:uid="{A4BA1379-FDF2-45F5-9581-77A037B4D84A}">
      <formula1>"○,　"</formula1>
    </dataValidation>
    <dataValidation type="list" imeMode="halfAlpha" allowBlank="1" showInputMessage="1" showErrorMessage="1" error="リストから選択してください" sqref="R234:S234" xr:uid="{9769DA62-8295-484B-8D43-FAF7906D7F98}">
      <formula1>"○,　"</formula1>
    </dataValidation>
    <dataValidation type="list" imeMode="halfAlpha" allowBlank="1" showInputMessage="1" showErrorMessage="1" error="リストから選択してください" sqref="R235:S235" xr:uid="{3343401B-8DBA-4CFA-9992-478F76BAB07E}">
      <formula1>"○,　"</formula1>
    </dataValidation>
    <dataValidation type="list" imeMode="halfAlpha" allowBlank="1" showInputMessage="1" showErrorMessage="1" error="リストから選択してください" sqref="R236:S236" xr:uid="{A3C450EF-996C-4EF1-9308-D5AF2B3F5B3B}">
      <formula1>"○,　"</formula1>
    </dataValidation>
    <dataValidation type="list" imeMode="halfAlpha" allowBlank="1" showInputMessage="1" showErrorMessage="1" error="リストから選択してください" sqref="R237:S237" xr:uid="{09C3A8DA-EA99-47C3-92A8-CB30A1B048C1}">
      <formula1>"○,　"</formula1>
    </dataValidation>
    <dataValidation type="list" imeMode="halfAlpha" allowBlank="1" showInputMessage="1" showErrorMessage="1" error="リストから選択してください" sqref="J238" xr:uid="{8869BDAA-5CAF-41BA-977F-698D8E71965C}">
      <formula1>"○,　"</formula1>
    </dataValidation>
    <dataValidation type="list" imeMode="halfAlpha" allowBlank="1" showInputMessage="1" showErrorMessage="1" error="リストから選択してください" sqref="R238:S238" xr:uid="{5E06D1A0-F939-4A68-9CFD-E831F2B0BFD4}">
      <formula1>"○,　"</formula1>
    </dataValidation>
    <dataValidation type="list" imeMode="halfAlpha" allowBlank="1" showInputMessage="1" showErrorMessage="1" error="リストから選択してください" sqref="J239:J247" xr:uid="{713ABCF4-B9AB-4AE3-817F-788B245655F0}">
      <formula1>"○,　"</formula1>
    </dataValidation>
    <dataValidation type="list" imeMode="halfAlpha" allowBlank="1" showInputMessage="1" showErrorMessage="1" error="リストから選択してください" sqref="R239:S239" xr:uid="{240AB69B-B31F-489A-8516-978CDCCC7DEB}">
      <formula1>"○,　"</formula1>
    </dataValidation>
    <dataValidation type="list" imeMode="halfAlpha" allowBlank="1" showInputMessage="1" showErrorMessage="1" error="リストから選択してください" sqref="R240:S240" xr:uid="{B22E85DB-0218-4AA7-998D-54A6A6AC028C}">
      <formula1>"○,　"</formula1>
    </dataValidation>
    <dataValidation type="list" imeMode="halfAlpha" allowBlank="1" showInputMessage="1" showErrorMessage="1" error="リストから選択してください" sqref="R241:S241" xr:uid="{FF71258B-168B-4AC6-89B8-7FEA80F62897}">
      <formula1>"○,　"</formula1>
    </dataValidation>
    <dataValidation type="list" imeMode="halfAlpha" allowBlank="1" showInputMessage="1" showErrorMessage="1" error="リストから選択してください" sqref="R242:S242" xr:uid="{89E6D91A-3C3D-4E3C-B2AC-9473383F62E9}">
      <formula1>"○,　"</formula1>
    </dataValidation>
    <dataValidation type="list" imeMode="halfAlpha" allowBlank="1" showInputMessage="1" showErrorMessage="1" error="リストから選択してください" sqref="R243:S243" xr:uid="{1737E150-5A24-48DF-8C5D-E8A33EA95A33}">
      <formula1>"○,　"</formula1>
    </dataValidation>
    <dataValidation type="list" imeMode="halfAlpha" allowBlank="1" showInputMessage="1" showErrorMessage="1" error="リストから選択してください" sqref="R244:S244" xr:uid="{AEEA8A67-4DD1-44AB-80C1-AB23AC95A337}">
      <formula1>"○,　"</formula1>
    </dataValidation>
    <dataValidation type="list" imeMode="halfAlpha" allowBlank="1" showInputMessage="1" showErrorMessage="1" error="リストから選択してください" sqref="R245:S245" xr:uid="{12E070B4-773F-4AFD-8BAE-3A9EF2B6EC08}">
      <formula1>"○,　"</formula1>
    </dataValidation>
    <dataValidation type="list" imeMode="halfAlpha" allowBlank="1" showInputMessage="1" showErrorMessage="1" error="リストから選択してください" sqref="R246:S246" xr:uid="{D06BD6DE-CC48-426F-B44F-578786C7053D}">
      <formula1>"○,　"</formula1>
    </dataValidation>
    <dataValidation type="list" imeMode="halfAlpha" allowBlank="1" showInputMessage="1" showErrorMessage="1" error="リストから選択してください" sqref="R247:S247" xr:uid="{F3CEA4B9-6617-4DFF-8EE8-6850BC3C8380}">
      <formula1>"○,　"</formula1>
    </dataValidation>
    <dataValidation type="list" imeMode="halfAlpha" allowBlank="1" showInputMessage="1" showErrorMessage="1" error="リストから選択してください" sqref="J248:J252" xr:uid="{798213D2-1F02-483E-A987-725B8D0E49DB}">
      <formula1>"○,　"</formula1>
    </dataValidation>
    <dataValidation type="list" imeMode="halfAlpha" allowBlank="1" showInputMessage="1" showErrorMessage="1" error="リストから選択してください" sqref="R248:S248" xr:uid="{86DF7985-20EC-4431-8B39-2F536C126166}">
      <formula1>"○,　"</formula1>
    </dataValidation>
    <dataValidation type="list" imeMode="halfAlpha" allowBlank="1" showInputMessage="1" showErrorMessage="1" error="リストから選択してください" sqref="R249:S249" xr:uid="{7010E3CA-C618-4DBA-AFF8-E1D9526311C5}">
      <formula1>"○,　"</formula1>
    </dataValidation>
    <dataValidation type="list" imeMode="halfAlpha" allowBlank="1" showInputMessage="1" showErrorMessage="1" error="リストから選択してください" sqref="R250:S250" xr:uid="{483AAC5D-89A2-44B8-A5A1-B0535AB83EAD}">
      <formula1>"○,　"</formula1>
    </dataValidation>
    <dataValidation type="list" imeMode="halfAlpha" allowBlank="1" showInputMessage="1" showErrorMessage="1" error="リストから選択してください" sqref="R251:S251" xr:uid="{CE05A919-C121-464F-9916-D74B0F4E29ED}">
      <formula1>"○,　"</formula1>
    </dataValidation>
    <dataValidation type="list" imeMode="halfAlpha" allowBlank="1" showInputMessage="1" showErrorMessage="1" error="リストから選択してください" sqref="R252:S252" xr:uid="{C952D47E-5887-4C0B-BA02-A5C0C57D6434}">
      <formula1>"○,　"</formula1>
    </dataValidation>
    <dataValidation type="list" imeMode="halfAlpha" allowBlank="1" showInputMessage="1" showErrorMessage="1" error="リストから選択してください" sqref="J253:J263" xr:uid="{838AAB9E-C643-4010-B447-87E46BD8EE72}">
      <formula1>"○,　"</formula1>
    </dataValidation>
    <dataValidation type="list" imeMode="halfAlpha" allowBlank="1" showInputMessage="1" showErrorMessage="1" error="リストから選択してください" sqref="R253:S253" xr:uid="{5D69E6F1-6C3F-4963-83A6-5074613E1898}">
      <formula1>"○,　"</formula1>
    </dataValidation>
    <dataValidation type="list" imeMode="halfAlpha" allowBlank="1" showInputMessage="1" showErrorMessage="1" error="リストから選択してください" sqref="R254:S254" xr:uid="{0A1C29A1-D1A5-44DB-9D01-70FD2482DF34}">
      <formula1>"○,　"</formula1>
    </dataValidation>
    <dataValidation type="list" imeMode="halfAlpha" allowBlank="1" showInputMessage="1" showErrorMessage="1" error="リストから選択してください" sqref="R255:S255" xr:uid="{FB3466BC-96D4-458E-B65C-B7FD4410D70C}">
      <formula1>"○,　"</formula1>
    </dataValidation>
    <dataValidation type="list" imeMode="halfAlpha" allowBlank="1" showInputMessage="1" showErrorMessage="1" error="リストから選択してください" sqref="R256:S256" xr:uid="{47817827-EEB3-4FF5-BE73-44F9847D755B}">
      <formula1>"○,　"</formula1>
    </dataValidation>
    <dataValidation type="list" imeMode="halfAlpha" allowBlank="1" showInputMessage="1" showErrorMessage="1" error="リストから選択してください" sqref="R257:S257" xr:uid="{A31BAC0C-43A1-42E1-B8C3-6AC54A097A8A}">
      <formula1>"○,　"</formula1>
    </dataValidation>
    <dataValidation type="list" imeMode="halfAlpha" allowBlank="1" showInputMessage="1" showErrorMessage="1" error="リストから選択してください" sqref="R258:S258" xr:uid="{2AC22384-D30F-4FD2-90A5-AC3D01091F86}">
      <formula1>"○,　"</formula1>
    </dataValidation>
    <dataValidation type="list" imeMode="halfAlpha" allowBlank="1" showInputMessage="1" showErrorMessage="1" error="リストから選択してください" sqref="R259:S259" xr:uid="{D563A3CA-DA69-4074-8289-63BCF006248A}">
      <formula1>"○,　"</formula1>
    </dataValidation>
    <dataValidation type="list" imeMode="halfAlpha" allowBlank="1" showInputMessage="1" showErrorMessage="1" error="リストから選択してください" sqref="R260:S260" xr:uid="{EF617F97-A913-455A-BA8C-DDD8D566F064}">
      <formula1>"○,　"</formula1>
    </dataValidation>
    <dataValidation type="list" imeMode="halfAlpha" allowBlank="1" showInputMessage="1" showErrorMessage="1" error="リストから選択してください" sqref="R261:S261" xr:uid="{9748E751-6684-4340-AC45-DEDD1D3C0729}">
      <formula1>"○,　"</formula1>
    </dataValidation>
    <dataValidation type="list" imeMode="halfAlpha" allowBlank="1" showInputMessage="1" showErrorMessage="1" error="リストから選択してください" sqref="R262:S262" xr:uid="{1BEA0664-ADFD-401A-A833-8E71A41E7AAF}">
      <formula1>"○,　"</formula1>
    </dataValidation>
    <dataValidation type="list" imeMode="halfAlpha" allowBlank="1" showInputMessage="1" showErrorMessage="1" error="リストから選択してください" sqref="R263:S263" xr:uid="{DF248FBF-E2B1-4E3E-94A3-7831E85B6848}">
      <formula1>"○,　"</formula1>
    </dataValidation>
    <dataValidation type="list" imeMode="halfAlpha" allowBlank="1" showInputMessage="1" showErrorMessage="1" error="リストから選択してください" sqref="J264:J270" xr:uid="{674CA777-2ED5-4968-B2C7-5C2811142BB6}">
      <formula1>"○,　"</formula1>
    </dataValidation>
    <dataValidation type="list" imeMode="halfAlpha" allowBlank="1" showInputMessage="1" showErrorMessage="1" error="リストから選択してください" sqref="R264:S264" xr:uid="{6995CC9F-C01D-46D5-BECA-A26BA5571CEA}">
      <formula1>"○,　"</formula1>
    </dataValidation>
    <dataValidation type="list" imeMode="halfAlpha" allowBlank="1" showInputMessage="1" showErrorMessage="1" error="リストから選択してください" sqref="R265:S265" xr:uid="{ADBD8A4D-8E65-44F8-AB8A-3C3FEE33008F}">
      <formula1>"○,　"</formula1>
    </dataValidation>
    <dataValidation type="list" imeMode="halfAlpha" allowBlank="1" showInputMessage="1" showErrorMessage="1" error="リストから選択してください" sqref="R266:S266" xr:uid="{8A9C323D-FD62-4F18-9A6B-488FD488B5F4}">
      <formula1>"○,　"</formula1>
    </dataValidation>
    <dataValidation type="list" imeMode="halfAlpha" allowBlank="1" showInputMessage="1" showErrorMessage="1" error="リストから選択してください" sqref="R267:S267" xr:uid="{6F1E57D7-5787-4D94-B422-12A4164546DD}">
      <formula1>"○,　"</formula1>
    </dataValidation>
    <dataValidation type="list" imeMode="halfAlpha" allowBlank="1" showInputMessage="1" showErrorMessage="1" error="リストから選択してください" sqref="R268:S268" xr:uid="{9C51E69A-49AC-485D-95EB-C39366E6F93C}">
      <formula1>"○,　"</formula1>
    </dataValidation>
    <dataValidation type="list" imeMode="halfAlpha" allowBlank="1" showInputMessage="1" showErrorMessage="1" error="リストから選択してください" sqref="R269:S269" xr:uid="{4C31FCBD-DA9F-40EE-BEC6-FAB45A25E6C8}">
      <formula1>"○,　"</formula1>
    </dataValidation>
    <dataValidation type="list" imeMode="halfAlpha" allowBlank="1" showInputMessage="1" showErrorMessage="1" error="リストから選択してください" sqref="R270:S270" xr:uid="{2DD0E2A2-37A1-4BE3-9AAE-BA957AF14F7C}">
      <formula1>"○,　"</formula1>
    </dataValidation>
    <dataValidation type="list" imeMode="halfAlpha" allowBlank="1" showInputMessage="1" showErrorMessage="1" error="リストから選択してください" sqref="J271:J273" xr:uid="{D527628D-0A3C-4366-B762-8D7B9162ED10}">
      <formula1>"○,　"</formula1>
    </dataValidation>
    <dataValidation type="list" imeMode="halfAlpha" allowBlank="1" showInputMessage="1" showErrorMessage="1" error="リストから選択してください" sqref="R271:S271" xr:uid="{F7EB01EA-7A37-4AD6-B367-0F447E2A9A2E}">
      <formula1>"○,　"</formula1>
    </dataValidation>
    <dataValidation type="list" imeMode="halfAlpha" allowBlank="1" showInputMessage="1" showErrorMessage="1" error="リストから選択してください" sqref="R272:S272" xr:uid="{4068F6EA-BDF1-41D9-AD53-2B762BDD1EAF}">
      <formula1>"○,　"</formula1>
    </dataValidation>
    <dataValidation type="list" imeMode="halfAlpha" allowBlank="1" showInputMessage="1" showErrorMessage="1" error="リストから選択してください" sqref="R273:S273" xr:uid="{A6C5CFE9-584A-42F5-A411-E502DECB8F01}">
      <formula1>"○,　"</formula1>
    </dataValidation>
    <dataValidation type="list" imeMode="halfAlpha" allowBlank="1" showInputMessage="1" showErrorMessage="1" error="リストから選択してください" sqref="J274:J280" xr:uid="{368C6D12-9F9A-4367-A82A-B87D567D704C}">
      <formula1>"○,　"</formula1>
    </dataValidation>
    <dataValidation type="list" imeMode="halfAlpha" allowBlank="1" showInputMessage="1" showErrorMessage="1" error="リストから選択してください" sqref="R274:S274" xr:uid="{852EB36F-C79E-4B48-BE01-ED77565D2EDC}">
      <formula1>"○,　"</formula1>
    </dataValidation>
    <dataValidation type="list" imeMode="halfAlpha" allowBlank="1" showInputMessage="1" showErrorMessage="1" error="リストから選択してください" sqref="R275:S275" xr:uid="{16AD71D9-4300-45B6-801A-A8ABE0667AAD}">
      <formula1>"○,　"</formula1>
    </dataValidation>
    <dataValidation type="list" imeMode="halfAlpha" allowBlank="1" showInputMessage="1" showErrorMessage="1" error="リストから選択してください" sqref="R276:S276" xr:uid="{B547B974-6CCB-4ABC-9641-2FF9F51CDEE0}">
      <formula1>"○,　"</formula1>
    </dataValidation>
    <dataValidation type="list" imeMode="halfAlpha" allowBlank="1" showInputMessage="1" showErrorMessage="1" error="リストから選択してください" sqref="R277:S277" xr:uid="{AD839319-3491-455D-9F40-3BC019D222A6}">
      <formula1>"○,　"</formula1>
    </dataValidation>
    <dataValidation type="list" imeMode="halfAlpha" allowBlank="1" showInputMessage="1" showErrorMessage="1" error="リストから選択してください" sqref="R278:S278" xr:uid="{A35E5E1C-91E9-44FA-A30B-5A52D72AC739}">
      <formula1>"○,　"</formula1>
    </dataValidation>
    <dataValidation type="list" imeMode="halfAlpha" allowBlank="1" showInputMessage="1" showErrorMessage="1" error="リストから選択してください" sqref="R279:S279" xr:uid="{381ABC22-614A-427F-8B16-CFB34643AC46}">
      <formula1>"○,　"</formula1>
    </dataValidation>
    <dataValidation type="list" imeMode="halfAlpha" allowBlank="1" showInputMessage="1" showErrorMessage="1" error="リストから選択してください" sqref="R280:S280" xr:uid="{F85EC1A4-C833-423A-837F-DE56BD121C57}">
      <formula1>"○,　"</formula1>
    </dataValidation>
    <dataValidation type="list" imeMode="halfAlpha" allowBlank="1" showInputMessage="1" showErrorMessage="1" error="リストから選択してください" sqref="J281:J284" xr:uid="{7C27746B-E002-4C28-8952-4BE407777B1E}">
      <formula1>"○,　"</formula1>
    </dataValidation>
    <dataValidation type="list" imeMode="halfAlpha" allowBlank="1" showInputMessage="1" showErrorMessage="1" error="リストから選択してください" sqref="R281:S281" xr:uid="{853AAEFC-A9E9-4149-BE24-C1719881EAEC}">
      <formula1>"○,　"</formula1>
    </dataValidation>
    <dataValidation type="list" imeMode="halfAlpha" allowBlank="1" showInputMessage="1" showErrorMessage="1" error="リストから選択してください" sqref="R282:S282" xr:uid="{25DC57F0-F569-4C3C-9E86-5EF1AE6CE268}">
      <formula1>"○,　"</formula1>
    </dataValidation>
    <dataValidation type="list" imeMode="halfAlpha" allowBlank="1" showInputMessage="1" showErrorMessage="1" error="リストから選択してください" sqref="R283:S283" xr:uid="{2FE37B6C-DA4D-4E32-94A3-3A75863B9A70}">
      <formula1>"○,　"</formula1>
    </dataValidation>
    <dataValidation type="list" imeMode="halfAlpha" allowBlank="1" showInputMessage="1" showErrorMessage="1" error="リストから選択してください" sqref="R284:S284" xr:uid="{F690C543-89D0-4B88-B44F-A3007B1489A9}">
      <formula1>"○,　"</formula1>
    </dataValidation>
    <dataValidation type="list" imeMode="halfAlpha" allowBlank="1" showInputMessage="1" showErrorMessage="1" error="リストから選択してください" sqref="J285:J288" xr:uid="{D49855D2-16A3-43C4-A516-B7F993FB1AFB}">
      <formula1>"○,　"</formula1>
    </dataValidation>
    <dataValidation type="list" imeMode="halfAlpha" allowBlank="1" showInputMessage="1" showErrorMessage="1" error="リストから選択してください" sqref="R285:S285" xr:uid="{2AD8B5A9-551E-45CB-A186-75A5F77EF3D8}">
      <formula1>"○,　"</formula1>
    </dataValidation>
    <dataValidation type="list" imeMode="halfAlpha" allowBlank="1" showInputMessage="1" showErrorMessage="1" error="リストから選択してください" sqref="R286:S286" xr:uid="{8172B950-0988-449E-A569-69C35D42AF99}">
      <formula1>"○,　"</formula1>
    </dataValidation>
    <dataValidation type="list" imeMode="halfAlpha" allowBlank="1" showInputMessage="1" showErrorMessage="1" error="リストから選択してください" sqref="R287:S287" xr:uid="{21647A0B-C6D5-447F-889E-1007C07B3215}">
      <formula1>"○,　"</formula1>
    </dataValidation>
    <dataValidation type="list" imeMode="halfAlpha" allowBlank="1" showInputMessage="1" showErrorMessage="1" error="リストから選択してください" sqref="R288:S288" xr:uid="{9A38BE1D-A63C-4C7B-968D-039DF4DCC69F}">
      <formula1>"○,　"</formula1>
    </dataValidation>
    <dataValidation type="list" imeMode="halfAlpha" allowBlank="1" showInputMessage="1" showErrorMessage="1" error="リストから選択してください" sqref="J289" xr:uid="{15853CDF-F2DE-48AE-94D2-E5AB77C9AE76}">
      <formula1>"○,　"</formula1>
    </dataValidation>
    <dataValidation type="list" imeMode="halfAlpha" allowBlank="1" showInputMessage="1" showErrorMessage="1" error="リストから選択してください" sqref="R289:S289" xr:uid="{84D08DFB-2638-438B-9788-74CDBBDF993F}">
      <formula1>"○,　"</formula1>
    </dataValidation>
    <dataValidation type="list" imeMode="halfAlpha" allowBlank="1" showInputMessage="1" showErrorMessage="1" error="リストから選択してください" sqref="J290:J295" xr:uid="{F2E8D832-EE39-4B3A-9440-B233DFE2989C}">
      <formula1>"○,　"</formula1>
    </dataValidation>
    <dataValidation type="list" imeMode="halfAlpha" allowBlank="1" showInputMessage="1" showErrorMessage="1" error="リストから選択してください" sqref="R290:S290" xr:uid="{12849D0A-ABA5-49B2-9F55-5207CF7F8AE4}">
      <formula1>"○,　"</formula1>
    </dataValidation>
    <dataValidation type="list" imeMode="halfAlpha" allowBlank="1" showInputMessage="1" showErrorMessage="1" error="リストから選択してください" sqref="R291:S291" xr:uid="{B7F16DC1-D035-4485-90C3-8A5F948895BF}">
      <formula1>"○,　"</formula1>
    </dataValidation>
    <dataValidation type="list" imeMode="halfAlpha" allowBlank="1" showInputMessage="1" showErrorMessage="1" error="リストから選択してください" sqref="R292:S292" xr:uid="{831C3026-3442-4BB7-91A5-BB10E9F0E46C}">
      <formula1>"○,　"</formula1>
    </dataValidation>
    <dataValidation type="list" imeMode="halfAlpha" allowBlank="1" showInputMessage="1" showErrorMessage="1" error="リストから選択してください" sqref="R293:S293" xr:uid="{2E9732C4-D916-4A33-8EAA-4C4336F32E81}">
      <formula1>"○,　"</formula1>
    </dataValidation>
    <dataValidation type="list" imeMode="halfAlpha" allowBlank="1" showInputMessage="1" showErrorMessage="1" error="リストから選択してください" sqref="R294:S294" xr:uid="{797F5C96-47F6-4950-B3DB-633D68B84CA2}">
      <formula1>"○,　"</formula1>
    </dataValidation>
    <dataValidation type="list" imeMode="halfAlpha" allowBlank="1" showInputMessage="1" showErrorMessage="1" error="リストから選択してください" sqref="R295:S295" xr:uid="{A101F417-BECE-4650-96F4-1662E64D11AD}">
      <formula1>"○,　"</formula1>
    </dataValidation>
    <dataValidation type="list" imeMode="halfAlpha" allowBlank="1" showInputMessage="1" showErrorMessage="1" error="リストから選択してください" sqref="J296:J303" xr:uid="{176065EA-E428-40EF-8632-82CC81E59B0E}">
      <formula1>"○,　"</formula1>
    </dataValidation>
    <dataValidation type="list" imeMode="halfAlpha" allowBlank="1" showInputMessage="1" showErrorMessage="1" error="リストから選択してください" sqref="R296:S296" xr:uid="{CC3C8840-A761-4C98-A099-10925C484508}">
      <formula1>"○,　"</formula1>
    </dataValidation>
    <dataValidation type="list" imeMode="halfAlpha" allowBlank="1" showInputMessage="1" showErrorMessage="1" error="リストから選択してください" sqref="R297:S297" xr:uid="{A0F196DD-0F80-40BC-9F77-BF2ECC17B8A2}">
      <formula1>"○,　"</formula1>
    </dataValidation>
    <dataValidation type="list" imeMode="halfAlpha" allowBlank="1" showInputMessage="1" showErrorMessage="1" error="リストから選択してください" sqref="R298:S298" xr:uid="{C3C55B41-DF16-4216-B9B0-747BD8C1222D}">
      <formula1>"○,　"</formula1>
    </dataValidation>
    <dataValidation type="list" imeMode="halfAlpha" allowBlank="1" showInputMessage="1" showErrorMessage="1" error="リストから選択してください" sqref="R299:S299" xr:uid="{53C1FDC3-237C-4CC1-AC8D-32332730A22E}">
      <formula1>"○,　"</formula1>
    </dataValidation>
    <dataValidation type="list" imeMode="halfAlpha" allowBlank="1" showInputMessage="1" showErrorMessage="1" error="リストから選択してください" sqref="R300:S300" xr:uid="{13B2FAA1-461E-4EE0-A47D-5D97CC4B0C5E}">
      <formula1>"○,　"</formula1>
    </dataValidation>
    <dataValidation type="list" imeMode="halfAlpha" allowBlank="1" showInputMessage="1" showErrorMessage="1" error="リストから選択してください" sqref="R301:S301" xr:uid="{39B2F955-A443-4738-A72F-02991F6BF9D9}">
      <formula1>"○,　"</formula1>
    </dataValidation>
    <dataValidation type="list" imeMode="halfAlpha" allowBlank="1" showInputMessage="1" showErrorMessage="1" error="リストから選択してください" sqref="R302:S302" xr:uid="{39E8DD2D-BC06-4E02-972B-85F311774DF6}">
      <formula1>"○,　"</formula1>
    </dataValidation>
    <dataValidation type="list" imeMode="halfAlpha" allowBlank="1" showInputMessage="1" showErrorMessage="1" error="リストから選択してください" sqref="R303:S303" xr:uid="{266C9343-A08C-46FC-901A-1077B3B346B2}">
      <formula1>"○,　"</formula1>
    </dataValidation>
    <dataValidation type="list" imeMode="halfAlpha" allowBlank="1" showInputMessage="1" showErrorMessage="1" error="リストから選択してください" sqref="J304:J307" xr:uid="{DAB6051C-4F86-4774-AB21-8042C62BE4EA}">
      <formula1>"○,　"</formula1>
    </dataValidation>
    <dataValidation type="list" imeMode="halfAlpha" allowBlank="1" showInputMessage="1" showErrorMessage="1" error="リストから選択してください" sqref="R304:S304" xr:uid="{C2C7E186-0769-4FA7-959E-0F1CC52DC566}">
      <formula1>"○,　"</formula1>
    </dataValidation>
    <dataValidation type="list" imeMode="halfAlpha" allowBlank="1" showInputMessage="1" showErrorMessage="1" error="リストから選択してください" sqref="R305:S305" xr:uid="{F7C64078-E55F-475A-8563-45CB962EA567}">
      <formula1>"○,　"</formula1>
    </dataValidation>
    <dataValidation type="list" imeMode="halfAlpha" allowBlank="1" showInputMessage="1" showErrorMessage="1" error="リストから選択してください" sqref="R306:S306" xr:uid="{ABA4B389-A3A2-4C65-BF97-0B47E3AA24AF}">
      <formula1>"○,　"</formula1>
    </dataValidation>
    <dataValidation type="list" imeMode="halfAlpha" allowBlank="1" showInputMessage="1" showErrorMessage="1" error="リストから選択してください" sqref="R307:S307" xr:uid="{453F5D1F-FACA-4505-8AAA-872C7617DC42}">
      <formula1>"○,　"</formula1>
    </dataValidation>
    <dataValidation type="list" imeMode="halfAlpha" allowBlank="1" showInputMessage="1" showErrorMessage="1" error="リストから選択してください" sqref="J308:J309" xr:uid="{1F024181-4904-43BC-AB27-027B45881D47}">
      <formula1>"○,　"</formula1>
    </dataValidation>
    <dataValidation type="list" imeMode="halfAlpha" allowBlank="1" showInputMessage="1" showErrorMessage="1" error="リストから選択してください" sqref="R308:S308" xr:uid="{BEA6DCFE-7FB8-413B-9AAE-3812EE620E13}">
      <formula1>"○,　"</formula1>
    </dataValidation>
    <dataValidation type="list" imeMode="halfAlpha" allowBlank="1" showInputMessage="1" showErrorMessage="1" error="リストから選択してください" sqref="R309:S309" xr:uid="{129AA890-68BE-4F32-BDC9-B59C848C59EB}">
      <formula1>"○,　"</formula1>
    </dataValidation>
    <dataValidation type="list" imeMode="halfAlpha" allowBlank="1" showInputMessage="1" showErrorMessage="1" error="リストから選択してください" sqref="J310:J321" xr:uid="{DF7DD7AC-5C58-42F8-B703-C456AF283AB9}">
      <formula1>"○,　"</formula1>
    </dataValidation>
    <dataValidation type="list" imeMode="halfAlpha" allowBlank="1" showInputMessage="1" showErrorMessage="1" error="リストから選択してください" sqref="R310:S310" xr:uid="{BDC24F8B-70E1-48FD-8518-8BA3E2AA2321}">
      <formula1>"○,　"</formula1>
    </dataValidation>
    <dataValidation type="list" imeMode="halfAlpha" allowBlank="1" showInputMessage="1" showErrorMessage="1" error="リストから選択してください" sqref="R311:S311" xr:uid="{796FE82C-3AE2-4624-9EA6-3BE852BF1A9A}">
      <formula1>"○,　"</formula1>
    </dataValidation>
    <dataValidation type="list" imeMode="halfAlpha" allowBlank="1" showInputMessage="1" showErrorMessage="1" error="リストから選択してください" sqref="R312:S312" xr:uid="{08CC1BB2-CF57-49F2-815E-A24E6F757778}">
      <formula1>"○,　"</formula1>
    </dataValidation>
    <dataValidation type="list" imeMode="halfAlpha" allowBlank="1" showInputMessage="1" showErrorMessage="1" error="リストから選択してください" sqref="R313:S313" xr:uid="{EE22609E-9E92-46C8-96E3-9AFD5D85DE8D}">
      <formula1>"○,　"</formula1>
    </dataValidation>
    <dataValidation type="list" imeMode="halfAlpha" allowBlank="1" showInputMessage="1" showErrorMessage="1" error="リストから選択してください" sqref="R314:S314" xr:uid="{45908A84-C6A5-44BF-95BE-B5EDDE72197B}">
      <formula1>"○,　"</formula1>
    </dataValidation>
    <dataValidation type="list" imeMode="halfAlpha" allowBlank="1" showInputMessage="1" showErrorMessage="1" error="リストから選択してください" sqref="R315:S315" xr:uid="{C502BDFA-0D93-4C0D-9159-0BDA20874747}">
      <formula1>"○,　"</formula1>
    </dataValidation>
    <dataValidation type="list" imeMode="halfAlpha" allowBlank="1" showInputMessage="1" showErrorMessage="1" error="リストから選択してください" sqref="R316:S316" xr:uid="{CC554B12-05F5-4BFC-8195-922018335654}">
      <formula1>"○,　"</formula1>
    </dataValidation>
    <dataValidation type="list" imeMode="halfAlpha" allowBlank="1" showInputMessage="1" showErrorMessage="1" error="リストから選択してください" sqref="R317:S317" xr:uid="{AA86EFEE-CD37-480A-BB5C-7AE22D083BFF}">
      <formula1>"○,　"</formula1>
    </dataValidation>
    <dataValidation type="list" imeMode="halfAlpha" allowBlank="1" showInputMessage="1" showErrorMessage="1" error="リストから選択してください" sqref="R318:S318" xr:uid="{17245016-276B-44B7-847B-51E3C33B828B}">
      <formula1>"○,　"</formula1>
    </dataValidation>
    <dataValidation type="list" imeMode="halfAlpha" allowBlank="1" showInputMessage="1" showErrorMessage="1" error="リストから選択してください" sqref="R319:S319" xr:uid="{4616A784-8EC2-430D-87EC-3DBA96C3F68E}">
      <formula1>"○,　"</formula1>
    </dataValidation>
    <dataValidation type="list" imeMode="halfAlpha" allowBlank="1" showInputMessage="1" showErrorMessage="1" error="リストから選択してください" sqref="R320:S320" xr:uid="{1C28CD99-E887-41AA-893F-A509AC3C8855}">
      <formula1>"○,　"</formula1>
    </dataValidation>
    <dataValidation type="list" imeMode="halfAlpha" allowBlank="1" showInputMessage="1" showErrorMessage="1" error="リストから選択してください" sqref="R321:S321" xr:uid="{5DC0EE8A-BCC9-48BD-A240-A2558A53B036}">
      <formula1>"○,　"</formula1>
    </dataValidation>
    <dataValidation type="list" imeMode="halfAlpha" allowBlank="1" showInputMessage="1" showErrorMessage="1" error="リストから選択してください" sqref="J322:J327" xr:uid="{601BEA4B-9CD6-425F-8C02-E1687F65DEC8}">
      <formula1>"○,　"</formula1>
    </dataValidation>
    <dataValidation type="list" imeMode="halfAlpha" allowBlank="1" showInputMessage="1" showErrorMessage="1" error="リストから選択してください" sqref="R322:S322" xr:uid="{13EBED81-E8B8-4ED2-BDBF-CF9C43241208}">
      <formula1>"○,　"</formula1>
    </dataValidation>
    <dataValidation type="list" imeMode="halfAlpha" allowBlank="1" showInputMessage="1" showErrorMessage="1" error="リストから選択してください" sqref="R323:S323" xr:uid="{B88A362B-8409-49C5-B816-C010F85DCEA5}">
      <formula1>"○,　"</formula1>
    </dataValidation>
    <dataValidation type="list" imeMode="halfAlpha" allowBlank="1" showInputMessage="1" showErrorMessage="1" error="リストから選択してください" sqref="R324:S324" xr:uid="{1B44462E-CC65-4E80-986C-C4D2FA311855}">
      <formula1>"○,　"</formula1>
    </dataValidation>
    <dataValidation type="list" imeMode="halfAlpha" allowBlank="1" showInputMessage="1" showErrorMessage="1" error="リストから選択してください" sqref="R325:S325" xr:uid="{D7EDD61F-0EA0-400B-AEF3-AC86839C8414}">
      <formula1>"○,　"</formula1>
    </dataValidation>
    <dataValidation type="list" imeMode="halfAlpha" allowBlank="1" showInputMessage="1" showErrorMessage="1" error="リストから選択してください" sqref="R326:S326" xr:uid="{EF2B302A-F0C3-4934-B7E5-2D0BD248A3C9}">
      <formula1>"○,　"</formula1>
    </dataValidation>
    <dataValidation type="list" imeMode="halfAlpha" allowBlank="1" showInputMessage="1" showErrorMessage="1" error="リストから選択してください" sqref="R327:S327" xr:uid="{7F6BFBE8-022D-4209-B41D-325C9E5441FE}">
      <formula1>"○,　"</formula1>
    </dataValidation>
    <dataValidation type="list" imeMode="halfAlpha" allowBlank="1" showInputMessage="1" showErrorMessage="1" error="リストから選択してください" sqref="J328:J331" xr:uid="{503A0D54-01AB-449B-8097-792E6BF5367E}">
      <formula1>"○,　"</formula1>
    </dataValidation>
    <dataValidation type="list" imeMode="halfAlpha" allowBlank="1" showInputMessage="1" showErrorMessage="1" error="リストから選択してください" sqref="R328:S328" xr:uid="{2892E70D-7606-4463-BD1D-6042F9F09FE7}">
      <formula1>"○,　"</formula1>
    </dataValidation>
    <dataValidation type="list" imeMode="halfAlpha" allowBlank="1" showInputMessage="1" showErrorMessage="1" error="リストから選択してください" sqref="R329:S329" xr:uid="{E409AC26-3A39-4E88-B057-981B4D5CB794}">
      <formula1>"○,　"</formula1>
    </dataValidation>
    <dataValidation type="list" imeMode="halfAlpha" allowBlank="1" showInputMessage="1" showErrorMessage="1" error="リストから選択してください" sqref="R330:S330" xr:uid="{07C967BB-E319-4C5D-827D-C8EF4567D7E4}">
      <formula1>"○,　"</formula1>
    </dataValidation>
    <dataValidation type="list" imeMode="halfAlpha" allowBlank="1" showInputMessage="1" showErrorMessage="1" error="リストから選択してください" sqref="R331:S331" xr:uid="{449689FF-ECC3-4523-9126-5D6803B391E9}">
      <formula1>"○,　"</formula1>
    </dataValidation>
    <dataValidation type="list" imeMode="halfAlpha" allowBlank="1" showInputMessage="1" showErrorMessage="1" error="リストから選択してください" sqref="J332:J334" xr:uid="{56EFCC5E-F4AD-4270-9EBB-AEC3905E0DD2}">
      <formula1>"○,　"</formula1>
    </dataValidation>
    <dataValidation type="list" imeMode="halfAlpha" allowBlank="1" showInputMessage="1" showErrorMessage="1" error="リストから選択してください" sqref="R332:S332" xr:uid="{AAB1E514-195B-483D-A3B3-3A26A7629226}">
      <formula1>"○,　"</formula1>
    </dataValidation>
    <dataValidation type="list" imeMode="halfAlpha" allowBlank="1" showInputMessage="1" showErrorMessage="1" error="リストから選択してください" sqref="R333:S333" xr:uid="{0202BFD5-F82C-42E2-AD07-0E0FA7D9E9D1}">
      <formula1>"○,　"</formula1>
    </dataValidation>
    <dataValidation type="list" imeMode="halfAlpha" allowBlank="1" showInputMessage="1" showErrorMessage="1" error="リストから選択してください" sqref="R334:S334" xr:uid="{FBE98702-D2CE-40FF-BAC9-5F9E634B7267}">
      <formula1>"○,　"</formula1>
    </dataValidation>
    <dataValidation type="list" imeMode="halfAlpha" allowBlank="1" showInputMessage="1" showErrorMessage="1" error="リストから選択してください" sqref="J335" xr:uid="{4ADF26B9-F39F-4226-87B1-49D20A1C697C}">
      <formula1>"○,　"</formula1>
    </dataValidation>
    <dataValidation type="list" imeMode="halfAlpha" allowBlank="1" showInputMessage="1" showErrorMessage="1" error="リストから選択してください" sqref="R335:S335" xr:uid="{3487298C-BD6C-484B-9BB0-D0957D7E305D}">
      <formula1>"○,　"</formula1>
    </dataValidation>
    <dataValidation type="list" imeMode="halfAlpha" allowBlank="1" showInputMessage="1" showErrorMessage="1" error="リストから選択してください" sqref="J336:J338" xr:uid="{97B73E9D-635A-4E41-9C95-B6E9CECC75B8}">
      <formula1>"○,　"</formula1>
    </dataValidation>
    <dataValidation type="list" imeMode="halfAlpha" allowBlank="1" showInputMessage="1" showErrorMessage="1" error="リストから選択してください" sqref="R336:S336" xr:uid="{B8048A29-63A7-48C9-87E8-769BEBC750A6}">
      <formula1>"○,　"</formula1>
    </dataValidation>
    <dataValidation type="list" imeMode="halfAlpha" allowBlank="1" showInputMessage="1" showErrorMessage="1" error="リストから選択してください" sqref="R337:S337" xr:uid="{24B38A07-CAD8-487E-989C-B3826ACB88E6}">
      <formula1>"○,　"</formula1>
    </dataValidation>
    <dataValidation type="list" imeMode="halfAlpha" allowBlank="1" showInputMessage="1" showErrorMessage="1" error="リストから選択してください" sqref="R338:S338" xr:uid="{B65710ED-2AA0-48A7-8BCB-D758CE8F3016}">
      <formula1>"○,　"</formula1>
    </dataValidation>
    <dataValidation type="list" imeMode="halfAlpha" allowBlank="1" showInputMessage="1" showErrorMessage="1" error="リストから選択してください" sqref="J339:J345" xr:uid="{484110A4-A50E-43A8-B828-3A5E94FF2B36}">
      <formula1>"○,　"</formula1>
    </dataValidation>
    <dataValidation type="list" imeMode="halfAlpha" allowBlank="1" showInputMessage="1" showErrorMessage="1" error="リストから選択してください" sqref="R339:S339" xr:uid="{E0377C9E-972B-4EB8-8675-2CEA85C19D8C}">
      <formula1>"○,　"</formula1>
    </dataValidation>
    <dataValidation type="list" imeMode="halfAlpha" allowBlank="1" showInputMessage="1" showErrorMessage="1" error="リストから選択してください" sqref="R340:S340" xr:uid="{45D531D9-2962-4718-85EE-437776945983}">
      <formula1>"○,　"</formula1>
    </dataValidation>
    <dataValidation type="list" imeMode="halfAlpha" allowBlank="1" showInputMessage="1" showErrorMessage="1" error="リストから選択してください" sqref="R341:S341" xr:uid="{C382CEF1-8B0F-4DD7-BCAD-C5A207025177}">
      <formula1>"○,　"</formula1>
    </dataValidation>
    <dataValidation type="list" imeMode="halfAlpha" allowBlank="1" showInputMessage="1" showErrorMessage="1" error="リストから選択してください" sqref="R342:S342" xr:uid="{E3A1FE8A-BDBA-4F0B-AC9C-AA893389B4AA}">
      <formula1>"○,　"</formula1>
    </dataValidation>
    <dataValidation type="list" imeMode="halfAlpha" allowBlank="1" showInputMessage="1" showErrorMessage="1" error="リストから選択してください" sqref="R343:S343" xr:uid="{401994F4-17DD-47E7-8AD3-4D7B87CC9D26}">
      <formula1>"○,　"</formula1>
    </dataValidation>
    <dataValidation type="list" imeMode="halfAlpha" allowBlank="1" showInputMessage="1" showErrorMessage="1" error="リストから選択してください" sqref="R344:S344" xr:uid="{17033125-AEBD-48E0-9E06-A2D79255F768}">
      <formula1>"○,　"</formula1>
    </dataValidation>
    <dataValidation type="list" imeMode="halfAlpha" allowBlank="1" showInputMessage="1" showErrorMessage="1" error="リストから選択してください" sqref="R345:S345" xr:uid="{D4ACD056-E3FE-4B3A-BA53-799D8EA6D96C}">
      <formula1>"○,　"</formula1>
    </dataValidation>
    <dataValidation type="list" imeMode="halfAlpha" allowBlank="1" showInputMessage="1" showErrorMessage="1" error="リストから選択してください" sqref="J346:J354" xr:uid="{61FAD2F8-EB03-433C-964A-2DEA60BEFB93}">
      <formula1>"○,　"</formula1>
    </dataValidation>
    <dataValidation type="list" imeMode="halfAlpha" allowBlank="1" showInputMessage="1" showErrorMessage="1" error="リストから選択してください" sqref="R346:S346" xr:uid="{C001076B-1830-4CA2-93A1-7CA55B2BD770}">
      <formula1>"○,　"</formula1>
    </dataValidation>
    <dataValidation type="list" imeMode="halfAlpha" allowBlank="1" showInputMessage="1" showErrorMessage="1" error="リストから選択してください" sqref="R347:S347" xr:uid="{504C8493-3C33-41ED-A3BB-62991B4163AE}">
      <formula1>"○,　"</formula1>
    </dataValidation>
    <dataValidation type="list" imeMode="halfAlpha" allowBlank="1" showInputMessage="1" showErrorMessage="1" error="リストから選択してください" sqref="R348:S348" xr:uid="{64455BB5-2C54-4FB6-B0E9-41C051FAAB37}">
      <formula1>"○,　"</formula1>
    </dataValidation>
    <dataValidation type="list" imeMode="halfAlpha" allowBlank="1" showInputMessage="1" showErrorMessage="1" error="リストから選択してください" sqref="R349:S349" xr:uid="{70D976F6-9060-4663-97ED-4BBEF191B4D3}">
      <formula1>"○,　"</formula1>
    </dataValidation>
    <dataValidation type="list" imeMode="halfAlpha" allowBlank="1" showInputMessage="1" showErrorMessage="1" error="リストから選択してください" sqref="R350:S350" xr:uid="{589B5E91-8AE3-4AC8-9422-70C4F38E9F3F}">
      <formula1>"○,　"</formula1>
    </dataValidation>
    <dataValidation type="list" imeMode="halfAlpha" allowBlank="1" showInputMessage="1" showErrorMessage="1" error="リストから選択してください" sqref="R351:S351" xr:uid="{A44F63CF-8BE2-4927-A501-676B37B548F1}">
      <formula1>"○,　"</formula1>
    </dataValidation>
    <dataValidation type="list" imeMode="halfAlpha" allowBlank="1" showInputMessage="1" showErrorMessage="1" error="リストから選択してください" sqref="R352:S352" xr:uid="{ECF797AA-9129-4F01-A160-3A3069CD9F56}">
      <formula1>"○,　"</formula1>
    </dataValidation>
    <dataValidation type="list" imeMode="halfAlpha" allowBlank="1" showInputMessage="1" showErrorMessage="1" error="リストから選択してください" sqref="R353:S353" xr:uid="{E42B3B7B-E673-4684-A508-9BAA09D56076}">
      <formula1>"○,　"</formula1>
    </dataValidation>
    <dataValidation type="list" imeMode="halfAlpha" allowBlank="1" showInputMessage="1" showErrorMessage="1" error="リストから選択してください" sqref="R354:S354" xr:uid="{EDFEDB02-C46A-433D-9DD5-5B9F59495E52}">
      <formula1>"○,　"</formula1>
    </dataValidation>
    <dataValidation type="list" imeMode="halfAlpha" allowBlank="1" showInputMessage="1" showErrorMessage="1" error="リストから選択してください" sqref="J355:J359" xr:uid="{6904C760-2645-4CCB-A069-132CA5530B8A}">
      <formula1>"○,　"</formula1>
    </dataValidation>
    <dataValidation type="list" imeMode="halfAlpha" allowBlank="1" showInputMessage="1" showErrorMessage="1" error="リストから選択してください" sqref="R355:S355" xr:uid="{5F0BC0EA-0697-4068-80A0-CFDF6BFE2B60}">
      <formula1>"○,　"</formula1>
    </dataValidation>
    <dataValidation type="list" imeMode="halfAlpha" allowBlank="1" showInputMessage="1" showErrorMessage="1" error="リストから選択してください" sqref="R356:S356" xr:uid="{42930500-0BE5-4D86-830F-7E0508D67579}">
      <formula1>"○,　"</formula1>
    </dataValidation>
    <dataValidation type="list" imeMode="halfAlpha" allowBlank="1" showInputMessage="1" showErrorMessage="1" error="リストから選択してください" sqref="R357:S357" xr:uid="{B4DB0435-3E18-431F-8DB4-42B4B505F85C}">
      <formula1>"○,　"</formula1>
    </dataValidation>
    <dataValidation type="list" imeMode="halfAlpha" allowBlank="1" showInputMessage="1" showErrorMessage="1" error="リストから選択してください" sqref="R358:S358" xr:uid="{EA851E41-AE07-4EE4-AE16-7708AEA10BEA}">
      <formula1>"○,　"</formula1>
    </dataValidation>
    <dataValidation type="list" imeMode="halfAlpha" allowBlank="1" showInputMessage="1" showErrorMessage="1" error="リストから選択してください" sqref="R359:S359" xr:uid="{C0565831-B923-463E-875C-8A416DBA3F3A}">
      <formula1>"○,　"</formula1>
    </dataValidation>
    <dataValidation type="list" imeMode="halfAlpha" allowBlank="1" showInputMessage="1" showErrorMessage="1" error="リストから選択してください" sqref="J360" xr:uid="{0E5CAD8B-B802-4FA0-A31B-DB374DF480CE}">
      <formula1>"○,　"</formula1>
    </dataValidation>
    <dataValidation type="list" imeMode="halfAlpha" allowBlank="1" showInputMessage="1" showErrorMessage="1" error="リストから選択してください" sqref="R360:S360" xr:uid="{DD6851B3-0281-4450-BE8E-0FA6E5525DA4}">
      <formula1>"○,　"</formula1>
    </dataValidation>
    <dataValidation type="list" imeMode="halfAlpha" allowBlank="1" showInputMessage="1" showErrorMessage="1" error="リストから選択してください" sqref="J361:J367" xr:uid="{2F2BA060-58C8-487D-8CE3-25723AF952CA}">
      <formula1>"○,　"</formula1>
    </dataValidation>
    <dataValidation type="list" imeMode="halfAlpha" allowBlank="1" showInputMessage="1" showErrorMessage="1" error="リストから選択してください" sqref="R361:S361" xr:uid="{EBCFF4B3-B24D-4898-804E-F884A03FED27}">
      <formula1>"○,　"</formula1>
    </dataValidation>
    <dataValidation type="list" imeMode="halfAlpha" allowBlank="1" showInputMessage="1" showErrorMessage="1" error="リストから選択してください" sqref="R362:S362" xr:uid="{1A226B4D-2254-4FC3-A57D-6B14DCBEC60B}">
      <formula1>"○,　"</formula1>
    </dataValidation>
    <dataValidation type="list" imeMode="halfAlpha" allowBlank="1" showInputMessage="1" showErrorMessage="1" error="リストから選択してください" sqref="R363:S363" xr:uid="{C6DD5D7C-3251-4BD1-ABCC-47225C5BEA9F}">
      <formula1>"○,　"</formula1>
    </dataValidation>
    <dataValidation type="list" imeMode="halfAlpha" allowBlank="1" showInputMessage="1" showErrorMessage="1" error="リストから選択してください" sqref="R364:S364" xr:uid="{D5FFA07F-EF33-415E-90C3-0792C3CFC4FC}">
      <formula1>"○,　"</formula1>
    </dataValidation>
    <dataValidation type="list" imeMode="halfAlpha" allowBlank="1" showInputMessage="1" showErrorMessage="1" error="リストから選択してください" sqref="R365:S365" xr:uid="{BDFBDB27-56CF-4B1D-8813-0EFA3FDCC912}">
      <formula1>"○,　"</formula1>
    </dataValidation>
    <dataValidation type="list" imeMode="halfAlpha" allowBlank="1" showInputMessage="1" showErrorMessage="1" error="リストから選択してください" sqref="R366:S366" xr:uid="{8A43B2FC-5406-419A-8A8A-6FAAD00AAFED}">
      <formula1>"○,　"</formula1>
    </dataValidation>
    <dataValidation type="list" imeMode="halfAlpha" allowBlank="1" showInputMessage="1" showErrorMessage="1" error="リストから選択してください" sqref="R367:S367" xr:uid="{242AB829-7526-4CEB-AB6F-972D290C4F65}">
      <formula1>"○,　"</formula1>
    </dataValidation>
    <dataValidation type="list" imeMode="halfAlpha" allowBlank="1" showInputMessage="1" showErrorMessage="1" error="リストから選択してください" sqref="J368:J372" xr:uid="{01418FAC-828E-49A3-BA52-DCBB0FB1AFCE}">
      <formula1>"○,　"</formula1>
    </dataValidation>
    <dataValidation type="list" imeMode="halfAlpha" allowBlank="1" showInputMessage="1" showErrorMessage="1" error="リストから選択してください" sqref="R368:S368" xr:uid="{436A8D53-7287-4030-8772-B18243C274DB}">
      <formula1>"○,　"</formula1>
    </dataValidation>
    <dataValidation type="list" imeMode="halfAlpha" allowBlank="1" showInputMessage="1" showErrorMessage="1" error="リストから選択してください" sqref="R369:S369" xr:uid="{43C456FF-A486-46E6-8FE0-F46403E61E43}">
      <formula1>"○,　"</formula1>
    </dataValidation>
    <dataValidation type="list" imeMode="halfAlpha" allowBlank="1" showInputMessage="1" showErrorMessage="1" error="リストから選択してください" sqref="R370:S370" xr:uid="{691FEDAF-1368-4A58-9F5B-9577E0733720}">
      <formula1>"○,　"</formula1>
    </dataValidation>
    <dataValidation type="list" imeMode="halfAlpha" allowBlank="1" showInputMessage="1" showErrorMessage="1" error="リストから選択してください" sqref="R371:S371" xr:uid="{A0E27A71-90ED-4853-9723-F6E54746A4E2}">
      <formula1>"○,　"</formula1>
    </dataValidation>
    <dataValidation type="list" imeMode="halfAlpha" allowBlank="1" showInputMessage="1" showErrorMessage="1" error="リストから選択してください" sqref="R372:S372" xr:uid="{89BD5FC2-5903-4B64-89EF-805DDBD4CCA6}">
      <formula1>"○,　"</formula1>
    </dataValidation>
    <dataValidation type="list" imeMode="halfAlpha" allowBlank="1" showInputMessage="1" showErrorMessage="1" error="リストから選択してください" sqref="J373" xr:uid="{5AB0288C-050A-4BD4-9238-A24B12FB8212}">
      <formula1>"○,　"</formula1>
    </dataValidation>
    <dataValidation type="list" imeMode="halfAlpha" allowBlank="1" showInputMessage="1" showErrorMessage="1" error="リストから選択してください" sqref="R373:S373" xr:uid="{2F2939CB-9FCA-40F2-9D69-9B52C509CBD9}">
      <formula1>"○,　"</formula1>
    </dataValidation>
    <dataValidation type="list" imeMode="halfAlpha" allowBlank="1" showInputMessage="1" showErrorMessage="1" error="リストから選択してください" sqref="J374:J379" xr:uid="{0C0D1A3A-B1B8-4E2F-8EA1-B4B9045AECAD}">
      <formula1>"○,　"</formula1>
    </dataValidation>
    <dataValidation type="list" imeMode="halfAlpha" allowBlank="1" showInputMessage="1" showErrorMessage="1" error="リストから選択してください" sqref="R374:S374" xr:uid="{DAC4025E-78CA-4CFF-9024-8B82728DDE7E}">
      <formula1>"○,　"</formula1>
    </dataValidation>
    <dataValidation type="list" imeMode="halfAlpha" allowBlank="1" showInputMessage="1" showErrorMessage="1" error="リストから選択してください" sqref="R375:S375" xr:uid="{722E70CF-39C8-44E8-8ED0-61A989F86D93}">
      <formula1>"○,　"</formula1>
    </dataValidation>
    <dataValidation type="list" imeMode="halfAlpha" allowBlank="1" showInputMessage="1" showErrorMessage="1" error="リストから選択してください" sqref="R376:S376" xr:uid="{FA7A25AC-B90F-4441-AD2F-C0A92BA21C39}">
      <formula1>"○,　"</formula1>
    </dataValidation>
    <dataValidation type="list" imeMode="halfAlpha" allowBlank="1" showInputMessage="1" showErrorMessage="1" error="リストから選択してください" sqref="R377:S377" xr:uid="{F86768F7-4EE6-448D-8EF6-C22C11D1C81B}">
      <formula1>"○,　"</formula1>
    </dataValidation>
    <dataValidation type="list" imeMode="halfAlpha" allowBlank="1" showInputMessage="1" showErrorMessage="1" error="リストから選択してください" sqref="R378:S378" xr:uid="{A9DEF632-D8F9-4CF8-8422-6B2F610C2BA5}">
      <formula1>"○,　"</formula1>
    </dataValidation>
    <dataValidation type="list" imeMode="halfAlpha" allowBlank="1" showInputMessage="1" showErrorMessage="1" error="リストから選択してください" sqref="R379:S379" xr:uid="{45CF03E7-F694-4E27-8F1A-BBDD7E2279AE}">
      <formula1>"○,　"</formula1>
    </dataValidation>
    <dataValidation type="list" imeMode="halfAlpha" allowBlank="1" showInputMessage="1" showErrorMessage="1" error="リストから選択してください" sqref="J380:J382" xr:uid="{6E77EAE9-1E37-4F25-A38B-19144E439CC1}">
      <formula1>"○,　"</formula1>
    </dataValidation>
    <dataValidation type="list" imeMode="halfAlpha" allowBlank="1" showInputMessage="1" showErrorMessage="1" error="リストから選択してください" sqref="R380:S380" xr:uid="{CE89EA38-DB42-4ADB-A6A0-67E19530DD8B}">
      <formula1>"○,　"</formula1>
    </dataValidation>
    <dataValidation type="list" imeMode="halfAlpha" allowBlank="1" showInputMessage="1" showErrorMessage="1" error="リストから選択してください" sqref="R381:S381" xr:uid="{7B4FD847-10AD-4B7E-BD1D-645FC5B7F52C}">
      <formula1>"○,　"</formula1>
    </dataValidation>
    <dataValidation type="list" imeMode="halfAlpha" allowBlank="1" showInputMessage="1" showErrorMessage="1" error="リストから選択してください" sqref="R382:S382" xr:uid="{18DF5C5C-3F23-4499-9F91-4FDEEA1F3472}">
      <formula1>"○,　"</formula1>
    </dataValidation>
    <dataValidation type="list" imeMode="halfAlpha" allowBlank="1" showInputMessage="1" showErrorMessage="1" error="リストから選択してください" sqref="J383" xr:uid="{CF3BC243-2576-4591-9E5D-99434A16FAF2}">
      <formula1>"○,　"</formula1>
    </dataValidation>
    <dataValidation type="list" imeMode="halfAlpha" allowBlank="1" showInputMessage="1" showErrorMessage="1" error="リストから選択してください" sqref="R383:S383" xr:uid="{2948B756-5355-4986-9B9E-52AD2E23B896}">
      <formula1>"○,　"</formula1>
    </dataValidation>
    <dataValidation type="list" imeMode="halfAlpha" allowBlank="1" showInputMessage="1" showErrorMessage="1" error="リストから選択してください" sqref="J384:J388" xr:uid="{A8965692-EEC0-489A-B0AA-FECFD093FBA4}">
      <formula1>"○,　"</formula1>
    </dataValidation>
    <dataValidation type="list" imeMode="halfAlpha" allowBlank="1" showInputMessage="1" showErrorMessage="1" error="リストから選択してください" sqref="R384:S384" xr:uid="{306E6DBB-5211-4448-B6E6-CE5B73B56AEB}">
      <formula1>"○,　"</formula1>
    </dataValidation>
    <dataValidation type="list" imeMode="halfAlpha" allowBlank="1" showInputMessage="1" showErrorMessage="1" error="リストから選択してください" sqref="R385:S385" xr:uid="{B9DE5AC7-B5FB-494E-B8A7-A0DD8CF40750}">
      <formula1>"○,　"</formula1>
    </dataValidation>
    <dataValidation type="list" imeMode="halfAlpha" allowBlank="1" showInputMessage="1" showErrorMessage="1" error="リストから選択してください" sqref="R386:S386" xr:uid="{ED3E0B9A-EF15-4643-91D0-D61723E3796C}">
      <formula1>"○,　"</formula1>
    </dataValidation>
    <dataValidation type="list" imeMode="halfAlpha" allowBlank="1" showInputMessage="1" showErrorMessage="1" error="リストから選択してください" sqref="R387:S387" xr:uid="{8BD9ECDE-095D-48B1-966C-912D08D42A4E}">
      <formula1>"○,　"</formula1>
    </dataValidation>
    <dataValidation type="list" imeMode="halfAlpha" allowBlank="1" showInputMessage="1" showErrorMessage="1" error="リストから選択してください" sqref="R388:S388" xr:uid="{318381B3-13C2-479B-991F-0FD00740F2AA}">
      <formula1>"○,　"</formula1>
    </dataValidation>
    <dataValidation type="list" imeMode="halfAlpha" allowBlank="1" showInputMessage="1" showErrorMessage="1" error="リストから選択してください" sqref="J389:J393" xr:uid="{AFC05E47-4795-4ACF-BE79-054A684AFD4E}">
      <formula1>"○,　"</formula1>
    </dataValidation>
    <dataValidation type="list" imeMode="halfAlpha" allowBlank="1" showInputMessage="1" showErrorMessage="1" error="リストから選択してください" sqref="R389:S389" xr:uid="{25294434-5292-4D9C-9E71-961AC3770021}">
      <formula1>"○,　"</formula1>
    </dataValidation>
    <dataValidation type="list" imeMode="halfAlpha" allowBlank="1" showInputMessage="1" showErrorMessage="1" error="リストから選択してください" sqref="R390:S390" xr:uid="{8C2A7642-AA10-40F5-87EA-FF8636685A8A}">
      <formula1>"○,　"</formula1>
    </dataValidation>
    <dataValidation type="list" imeMode="halfAlpha" allowBlank="1" showInputMessage="1" showErrorMessage="1" error="リストから選択してください" sqref="R391:S391" xr:uid="{8DF7CCFA-DC92-4DC7-84C7-17A1AED94E3A}">
      <formula1>"○,　"</formula1>
    </dataValidation>
    <dataValidation type="list" imeMode="halfAlpha" allowBlank="1" showInputMessage="1" showErrorMessage="1" error="リストから選択してください" sqref="R392:S392" xr:uid="{563BE682-32AA-4281-AA1D-4CBCB93B406C}">
      <formula1>"○,　"</formula1>
    </dataValidation>
    <dataValidation type="list" imeMode="halfAlpha" allowBlank="1" showInputMessage="1" showErrorMessage="1" error="リストから選択してください" sqref="R393:S393" xr:uid="{FD4D2270-9FE0-466D-A96D-0B72A35C52AE}">
      <formula1>"○,　"</formula1>
    </dataValidation>
    <dataValidation type="list" imeMode="halfAlpha" allowBlank="1" showInputMessage="1" showErrorMessage="1" error="リストから選択してください" sqref="J394" xr:uid="{64038D90-2B9C-4336-B625-3A3C5E32FFE1}">
      <formula1>"○,　"</formula1>
    </dataValidation>
    <dataValidation type="list" imeMode="halfAlpha" allowBlank="1" showInputMessage="1" showErrorMessage="1" error="リストから選択してください" sqref="R394:S394" xr:uid="{4EB86834-18BE-441C-A665-022F53B9A478}">
      <formula1>"○,　"</formula1>
    </dataValidation>
    <dataValidation type="list" imeMode="halfAlpha" allowBlank="1" showInputMessage="1" showErrorMessage="1" error="リストから選択してください" sqref="J395" xr:uid="{144D21EB-86CB-4CFB-820B-E83B6EA5AB3B}">
      <formula1>"○,　"</formula1>
    </dataValidation>
    <dataValidation type="list" imeMode="halfAlpha" allowBlank="1" showInputMessage="1" showErrorMessage="1" error="リストから選択してください" sqref="R395:S395" xr:uid="{37A178C4-2D65-485D-81DC-8E279EEF9EF9}">
      <formula1>"○,　"</formula1>
    </dataValidation>
    <dataValidation type="list" imeMode="halfAlpha" allowBlank="1" showInputMessage="1" showErrorMessage="1" error="リストから選択してください" sqref="J396:J402" xr:uid="{32710757-82BF-487E-A9DA-62FF50C99D41}">
      <formula1>"○,　"</formula1>
    </dataValidation>
    <dataValidation type="list" imeMode="halfAlpha" allowBlank="1" showInputMessage="1" showErrorMessage="1" error="リストから選択してください" sqref="R396:S396" xr:uid="{A7EEC190-B390-4FE4-BA68-0C760FF48526}">
      <formula1>"○,　"</formula1>
    </dataValidation>
    <dataValidation type="list" imeMode="halfAlpha" allowBlank="1" showInputMessage="1" showErrorMessage="1" error="リストから選択してください" sqref="R397:S397" xr:uid="{66E89B67-A5C9-431E-9FFF-7CDE54240B5A}">
      <formula1>"○,　"</formula1>
    </dataValidation>
    <dataValidation type="list" imeMode="halfAlpha" allowBlank="1" showInputMessage="1" showErrorMessage="1" error="リストから選択してください" sqref="R398:S398" xr:uid="{2F741599-CA13-4D4C-B79E-2EBFD5FB9F27}">
      <formula1>"○,　"</formula1>
    </dataValidation>
    <dataValidation type="list" imeMode="halfAlpha" allowBlank="1" showInputMessage="1" showErrorMessage="1" error="リストから選択してください" sqref="R399:S399" xr:uid="{52D21945-3650-4ACE-A186-25164A6B7A63}">
      <formula1>"○,　"</formula1>
    </dataValidation>
    <dataValidation type="list" imeMode="halfAlpha" allowBlank="1" showInputMessage="1" showErrorMessage="1" error="リストから選択してください" sqref="R400:S400" xr:uid="{D68F7FCC-488C-4DEC-9CC3-FE40E30114E0}">
      <formula1>"○,　"</formula1>
    </dataValidation>
    <dataValidation type="list" imeMode="halfAlpha" allowBlank="1" showInputMessage="1" showErrorMessage="1" error="リストから選択してください" sqref="R401:S401" xr:uid="{3F584DB1-35F3-4A9D-A3F4-2F56AF2FA53C}">
      <formula1>"○,　"</formula1>
    </dataValidation>
    <dataValidation type="list" imeMode="halfAlpha" allowBlank="1" showInputMessage="1" showErrorMessage="1" error="リストから選択してください" sqref="R402:S402" xr:uid="{2C53AC2F-3347-44B8-848D-C98F892DEFE3}">
      <formula1>"○,　"</formula1>
    </dataValidation>
    <dataValidation type="list" imeMode="halfAlpha" allowBlank="1" showInputMessage="1" showErrorMessage="1" error="リストから選択してください" sqref="J403:J406" xr:uid="{79A73736-DA07-402F-B444-D9D2569A4D16}">
      <formula1>"○,　"</formula1>
    </dataValidation>
    <dataValidation type="list" imeMode="halfAlpha" allowBlank="1" showInputMessage="1" showErrorMessage="1" error="リストから選択してください" sqref="R403:S403" xr:uid="{D8B0A083-A223-4363-8DE3-7773CC4127CE}">
      <formula1>"○,　"</formula1>
    </dataValidation>
    <dataValidation type="list" imeMode="halfAlpha" allowBlank="1" showInputMessage="1" showErrorMessage="1" error="リストから選択してください" sqref="R404:S404" xr:uid="{51105C0B-3AE7-454C-9160-4B2A4F4411F5}">
      <formula1>"○,　"</formula1>
    </dataValidation>
    <dataValidation type="list" imeMode="halfAlpha" allowBlank="1" showInputMessage="1" showErrorMessage="1" error="リストから選択してください" sqref="R405:S405" xr:uid="{9756874F-A8F0-4A54-9924-9EB5FA9812A2}">
      <formula1>"○,　"</formula1>
    </dataValidation>
    <dataValidation type="list" imeMode="halfAlpha" allowBlank="1" showInputMessage="1" showErrorMessage="1" error="リストから選択してください" sqref="R406:S406" xr:uid="{86C8B1D5-FA22-4C15-BA2B-04F83EFBD446}">
      <formula1>"○,　"</formula1>
    </dataValidation>
    <dataValidation type="list" imeMode="halfAlpha" allowBlank="1" showInputMessage="1" showErrorMessage="1" error="リストから選択してください" sqref="J407:J409" xr:uid="{B669D058-C946-4EAB-B687-EBCC17B3F315}">
      <formula1>"○,　"</formula1>
    </dataValidation>
    <dataValidation type="list" imeMode="halfAlpha" allowBlank="1" showInputMessage="1" showErrorMessage="1" error="リストから選択してください" sqref="R407:S407" xr:uid="{92C0CDF2-DC6F-4799-BB95-4602B0C05CED}">
      <formula1>"○,　"</formula1>
    </dataValidation>
    <dataValidation type="list" imeMode="halfAlpha" allowBlank="1" showInputMessage="1" showErrorMessage="1" error="リストから選択してください" sqref="R408:S408" xr:uid="{89E09824-D9A8-470C-AC3A-D31A9F058796}">
      <formula1>"○,　"</formula1>
    </dataValidation>
    <dataValidation type="list" imeMode="halfAlpha" allowBlank="1" showInputMessage="1" showErrorMessage="1" error="リストから選択してください" sqref="R409:S409" xr:uid="{93AC122C-32A7-4FC7-B7C7-4239DBB333E5}">
      <formula1>"○,　"</formula1>
    </dataValidation>
    <dataValidation type="list" imeMode="halfAlpha" allowBlank="1" showInputMessage="1" showErrorMessage="1" error="リストから選択してください" sqref="J410:J411" xr:uid="{111B2472-DB0F-4CA2-AE56-CB8EC193B0BB}">
      <formula1>"○,　"</formula1>
    </dataValidation>
    <dataValidation type="list" imeMode="halfAlpha" allowBlank="1" showInputMessage="1" showErrorMessage="1" error="リストから選択してください" sqref="R410:S410" xr:uid="{3FAA4085-6E28-4508-8548-A9B7058BAB5E}">
      <formula1>"○,　"</formula1>
    </dataValidation>
    <dataValidation type="list" imeMode="halfAlpha" allowBlank="1" showInputMessage="1" showErrorMessage="1" error="リストから選択してください" sqref="R411:S411" xr:uid="{757F75BC-B9EC-4C95-8F61-2FF18C86E3CC}">
      <formula1>"○,　"</formula1>
    </dataValidation>
    <dataValidation type="list" imeMode="halfAlpha" allowBlank="1" showInputMessage="1" showErrorMessage="1" error="リストから選択してください" sqref="J412:J418" xr:uid="{1E00C909-C47B-4718-89C1-C7844504928F}">
      <formula1>"○,　"</formula1>
    </dataValidation>
    <dataValidation type="list" imeMode="halfAlpha" allowBlank="1" showInputMessage="1" showErrorMessage="1" error="リストから選択してください" sqref="R412:S412" xr:uid="{A423D50A-29CF-4E6B-8A30-A51C1E48CA9E}">
      <formula1>"○,　"</formula1>
    </dataValidation>
    <dataValidation type="list" imeMode="halfAlpha" allowBlank="1" showInputMessage="1" showErrorMessage="1" error="リストから選択してください" sqref="R413:S413" xr:uid="{ECE63832-3EBA-4595-8822-4BB435F002C6}">
      <formula1>"○,　"</formula1>
    </dataValidation>
    <dataValidation type="list" imeMode="halfAlpha" allowBlank="1" showInputMessage="1" showErrorMessage="1" error="リストから選択してください" sqref="R414:S414" xr:uid="{EEC87017-8A8E-4D09-BA48-D715346F5739}">
      <formula1>"○,　"</formula1>
    </dataValidation>
    <dataValidation type="list" imeMode="halfAlpha" allowBlank="1" showInputMessage="1" showErrorMessage="1" error="リストから選択してください" sqref="R415:S415" xr:uid="{96DCB4D6-57AE-4F2A-A2F8-D331E460A31F}">
      <formula1>"○,　"</formula1>
    </dataValidation>
    <dataValidation type="list" imeMode="halfAlpha" allowBlank="1" showInputMessage="1" showErrorMessage="1" error="リストから選択してください" sqref="R416:S416" xr:uid="{4DB57E54-8598-45AA-839F-3C12499AA42E}">
      <formula1>"○,　"</formula1>
    </dataValidation>
    <dataValidation type="list" imeMode="halfAlpha" allowBlank="1" showInputMessage="1" showErrorMessage="1" error="リストから選択してください" sqref="R417:S417" xr:uid="{FE681FB0-E459-435A-AED2-04EB673D8400}">
      <formula1>"○,　"</formula1>
    </dataValidation>
    <dataValidation type="list" imeMode="halfAlpha" allowBlank="1" showInputMessage="1" showErrorMessage="1" error="リストから選択してください" sqref="R418:S418" xr:uid="{80AC83F4-BD01-4A92-9AB9-6F1BD90C7A5C}">
      <formula1>"○,　"</formula1>
    </dataValidation>
    <dataValidation type="list" imeMode="halfAlpha" allowBlank="1" showInputMessage="1" showErrorMessage="1" error="リストから選択してください" sqref="J419" xr:uid="{240E8F85-545B-4C53-A943-63A44D0BFA12}">
      <formula1>"○,　"</formula1>
    </dataValidation>
    <dataValidation type="list" imeMode="halfAlpha" allowBlank="1" showInputMessage="1" showErrorMessage="1" error="リストから選択してください" sqref="R419:S419" xr:uid="{7DEA6D84-A8A8-439E-9A50-0E96B9ADFCF6}">
      <formula1>"○,　"</formula1>
    </dataValidation>
    <dataValidation type="list" imeMode="halfAlpha" allowBlank="1" showInputMessage="1" showErrorMessage="1" error="リストから選択してください" sqref="J420:J427" xr:uid="{B085E349-1CBF-4034-8657-12C9EAC66C54}">
      <formula1>"○,　"</formula1>
    </dataValidation>
    <dataValidation type="list" imeMode="halfAlpha" allowBlank="1" showInputMessage="1" showErrorMessage="1" error="リストから選択してください" sqref="R420:S420" xr:uid="{4BAA5AAE-5941-4054-AAFA-3204821741EF}">
      <formula1>"○,　"</formula1>
    </dataValidation>
    <dataValidation type="list" imeMode="halfAlpha" allowBlank="1" showInputMessage="1" showErrorMessage="1" error="リストから選択してください" sqref="R421:S421" xr:uid="{6AF4A0F0-3C26-45BC-8C1E-0881F9A66890}">
      <formula1>"○,　"</formula1>
    </dataValidation>
    <dataValidation type="list" imeMode="halfAlpha" allowBlank="1" showInputMessage="1" showErrorMessage="1" error="リストから選択してください" sqref="R422:S422" xr:uid="{015F763D-533E-45E8-87A2-EA4A9F290D68}">
      <formula1>"○,　"</formula1>
    </dataValidation>
    <dataValidation type="list" imeMode="halfAlpha" allowBlank="1" showInputMessage="1" showErrorMessage="1" error="リストから選択してください" sqref="R423:S423" xr:uid="{56CA6E1A-E55E-41D2-A12E-78C59501872F}">
      <formula1>"○,　"</formula1>
    </dataValidation>
    <dataValidation type="list" imeMode="halfAlpha" allowBlank="1" showInputMessage="1" showErrorMessage="1" error="リストから選択してください" sqref="R424:S424" xr:uid="{F8CC0520-1233-4A9D-80ED-B99894D67E29}">
      <formula1>"○,　"</formula1>
    </dataValidation>
    <dataValidation type="list" imeMode="halfAlpha" allowBlank="1" showInputMessage="1" showErrorMessage="1" error="リストから選択してください" sqref="R425:S425" xr:uid="{765A8DD5-58FA-46BF-A124-553D069EA65E}">
      <formula1>"○,　"</formula1>
    </dataValidation>
    <dataValidation type="list" imeMode="halfAlpha" allowBlank="1" showInputMessage="1" showErrorMessage="1" error="リストから選択してください" sqref="R426:S426" xr:uid="{75C1978D-484C-470D-9AA7-3D61D90E5721}">
      <formula1>"○,　"</formula1>
    </dataValidation>
    <dataValidation type="list" imeMode="halfAlpha" allowBlank="1" showInputMessage="1" showErrorMessage="1" error="リストから選択してください" sqref="R427:S427" xr:uid="{5C324AB8-4D78-4097-8AAA-89355654E8FF}">
      <formula1>"○,　"</formula1>
    </dataValidation>
    <dataValidation type="list" imeMode="halfAlpha" allowBlank="1" showInputMessage="1" showErrorMessage="1" error="リストから選択してください" sqref="J428:J429" xr:uid="{3131CA95-6E82-40A7-9A9B-0B8ADBB81368}">
      <formula1>"○,　"</formula1>
    </dataValidation>
    <dataValidation type="list" imeMode="halfAlpha" allowBlank="1" showInputMessage="1" showErrorMessage="1" error="リストから選択してください" sqref="R428:S428" xr:uid="{2EBF2A13-EC78-4C5F-8210-75289A16CC31}">
      <formula1>"○,　"</formula1>
    </dataValidation>
    <dataValidation type="list" imeMode="halfAlpha" allowBlank="1" showInputMessage="1" showErrorMessage="1" error="リストから選択してください" sqref="R429:S429" xr:uid="{30CAC099-04AF-4360-BAC4-2E76B6E72D22}">
      <formula1>"○,　"</formula1>
    </dataValidation>
    <dataValidation type="list" imeMode="halfAlpha" allowBlank="1" showInputMessage="1" showErrorMessage="1" error="リストから選択してください" sqref="J430" xr:uid="{E784B693-7F20-4732-B5C6-52CD28D185BE}">
      <formula1>"○,　"</formula1>
    </dataValidation>
    <dataValidation type="list" imeMode="halfAlpha" allowBlank="1" showInputMessage="1" showErrorMessage="1" error="リストから選択してください" sqref="R430:S430" xr:uid="{260129D8-6E7C-418F-A61E-02C545A0CBBC}">
      <formula1>"○,　"</formula1>
    </dataValidation>
    <dataValidation type="list" imeMode="halfAlpha" allowBlank="1" showInputMessage="1" showErrorMessage="1" error="リストから選択してください" sqref="J431:J438" xr:uid="{9D4383F2-5E1C-4F5F-80DD-A1BA5BE8D829}">
      <formula1>"○,　"</formula1>
    </dataValidation>
    <dataValidation type="list" imeMode="halfAlpha" allowBlank="1" showInputMessage="1" showErrorMessage="1" error="リストから選択してください" sqref="R431:S431" xr:uid="{DFFE5064-879A-4137-AEA7-84A2E216647A}">
      <formula1>"○,　"</formula1>
    </dataValidation>
    <dataValidation type="list" imeMode="halfAlpha" allowBlank="1" showInputMessage="1" showErrorMessage="1" error="リストから選択してください" sqref="R432:S432" xr:uid="{9F0E671E-2DED-4A3C-9356-DB76F4F6B9F3}">
      <formula1>"○,　"</formula1>
    </dataValidation>
    <dataValidation type="list" imeMode="halfAlpha" allowBlank="1" showInputMessage="1" showErrorMessage="1" error="リストから選択してください" sqref="R433:S433" xr:uid="{2273E076-4E40-4283-B16A-043929767CD4}">
      <formula1>"○,　"</formula1>
    </dataValidation>
    <dataValidation type="list" imeMode="halfAlpha" allowBlank="1" showInputMessage="1" showErrorMessage="1" error="リストから選択してください" sqref="R434:S434" xr:uid="{8DA0CAB1-EC67-40F6-8812-D3D160AC2B30}">
      <formula1>"○,　"</formula1>
    </dataValidation>
    <dataValidation type="list" imeMode="halfAlpha" allowBlank="1" showInputMessage="1" showErrorMessage="1" error="リストから選択してください" sqref="R435:S435" xr:uid="{A374F820-734A-421E-B392-52BDB07B13C4}">
      <formula1>"○,　"</formula1>
    </dataValidation>
    <dataValidation type="list" imeMode="halfAlpha" allowBlank="1" showInputMessage="1" showErrorMessage="1" error="リストから選択してください" sqref="R436:S436" xr:uid="{EE08750F-D464-4713-B530-7BD23C5729F2}">
      <formula1>"○,　"</formula1>
    </dataValidation>
    <dataValidation type="list" imeMode="halfAlpha" allowBlank="1" showInputMessage="1" showErrorMessage="1" error="リストから選択してください" sqref="R437:S437" xr:uid="{9E3EF855-8CCF-46E3-B0BC-C7D462FFDB97}">
      <formula1>"○,　"</formula1>
    </dataValidation>
    <dataValidation type="list" imeMode="halfAlpha" allowBlank="1" showInputMessage="1" showErrorMessage="1" error="リストから選択してください" sqref="R438:S438" xr:uid="{9CC041DE-53E8-49A7-A9F0-A2F9DE59B40F}">
      <formula1>"○,　"</formula1>
    </dataValidation>
    <dataValidation type="list" imeMode="halfAlpha" allowBlank="1" showInputMessage="1" showErrorMessage="1" error="リストから選択してください" sqref="J439:J440" xr:uid="{D0101DA1-C320-495F-B2F5-8481AB6DBA0A}">
      <formula1>"○,　"</formula1>
    </dataValidation>
    <dataValidation type="list" imeMode="halfAlpha" allowBlank="1" showInputMessage="1" showErrorMessage="1" error="リストから選択してください" sqref="R439:S439" xr:uid="{173501A8-7D66-4BC7-980A-0518974AD4A8}">
      <formula1>"○,　"</formula1>
    </dataValidation>
    <dataValidation type="list" imeMode="halfAlpha" allowBlank="1" showInputMessage="1" showErrorMessage="1" error="リストから選択してください" sqref="R440:S440" xr:uid="{B7ACC11A-FEBD-4BE5-A0D6-317C59FC39EA}">
      <formula1>"○,　"</formula1>
    </dataValidation>
    <dataValidation type="list" imeMode="halfAlpha" allowBlank="1" showInputMessage="1" showErrorMessage="1" error="リストから選択してください" sqref="J441" xr:uid="{54DEE279-529D-43AB-82E0-9A0611EB7DF0}">
      <formula1>"○,　"</formula1>
    </dataValidation>
    <dataValidation type="list" imeMode="halfAlpha" allowBlank="1" showInputMessage="1" showErrorMessage="1" error="リストから選択してください" sqref="R441:S441" xr:uid="{90507254-7152-4D30-8CF5-79F8690EA21F}">
      <formula1>"○,　"</formula1>
    </dataValidation>
    <dataValidation type="list" imeMode="halfAlpha" allowBlank="1" showInputMessage="1" showErrorMessage="1" error="リストから選択してください" sqref="J442:J448" xr:uid="{5C64B2FA-8D8F-4F02-8E44-26BCB136ADE2}">
      <formula1>"○,　"</formula1>
    </dataValidation>
    <dataValidation type="list" imeMode="halfAlpha" allowBlank="1" showInputMessage="1" showErrorMessage="1" error="リストから選択してください" sqref="R442:S442" xr:uid="{E98C9983-0369-430B-AEBE-86952AC38898}">
      <formula1>"○,　"</formula1>
    </dataValidation>
    <dataValidation type="list" imeMode="halfAlpha" allowBlank="1" showInputMessage="1" showErrorMessage="1" error="リストから選択してください" sqref="R443:S443" xr:uid="{97145A5A-B6DB-490D-B464-158884FEDEF2}">
      <formula1>"○,　"</formula1>
    </dataValidation>
    <dataValidation type="list" imeMode="halfAlpha" allowBlank="1" showInputMessage="1" showErrorMessage="1" error="リストから選択してください" sqref="R444:S444" xr:uid="{F5EAC97C-AC10-4314-BE2A-4A7EF05B0A95}">
      <formula1>"○,　"</formula1>
    </dataValidation>
    <dataValidation type="list" imeMode="halfAlpha" allowBlank="1" showInputMessage="1" showErrorMessage="1" error="リストから選択してください" sqref="R445:S445" xr:uid="{8DAC4D71-7F7D-48D3-8CC4-61CE9D3495D5}">
      <formula1>"○,　"</formula1>
    </dataValidation>
    <dataValidation type="list" imeMode="halfAlpha" allowBlank="1" showInputMessage="1" showErrorMessage="1" error="リストから選択してください" sqref="R446:S446" xr:uid="{B3B28FAC-9E33-4876-981E-7061434DCB3F}">
      <formula1>"○,　"</formula1>
    </dataValidation>
    <dataValidation type="list" imeMode="halfAlpha" allowBlank="1" showInputMessage="1" showErrorMessage="1" error="リストから選択してください" sqref="R447:S447" xr:uid="{88AA0483-BC4D-45D5-865B-4CF04EA0C0B4}">
      <formula1>"○,　"</formula1>
    </dataValidation>
    <dataValidation type="list" imeMode="halfAlpha" allowBlank="1" showInputMessage="1" showErrorMessage="1" error="リストから選択してください" sqref="R448:S448" xr:uid="{1A30F3C2-DA24-4F3C-9E68-DE3E2BB0DC69}">
      <formula1>"○,　"</formula1>
    </dataValidation>
    <dataValidation type="list" imeMode="halfAlpha" allowBlank="1" showInputMessage="1" showErrorMessage="1" error="リストから選択してください" sqref="J449" xr:uid="{628DB1F7-0F0C-4DC9-9E3A-C90081C6D43D}">
      <formula1>"○,　"</formula1>
    </dataValidation>
    <dataValidation type="list" imeMode="halfAlpha" allowBlank="1" showInputMessage="1" showErrorMessage="1" error="リストから選択してください" sqref="R449:S449" xr:uid="{C3986572-7405-437E-95B0-BDBE8B4D55DE}">
      <formula1>"○,　"</formula1>
    </dataValidation>
    <dataValidation type="list" imeMode="halfAlpha" allowBlank="1" showInputMessage="1" showErrorMessage="1" error="リストから選択してください" sqref="J450:J457" xr:uid="{46705F85-B463-4C3B-9E53-AB12CE15D58C}">
      <formula1>"○,　"</formula1>
    </dataValidation>
    <dataValidation type="list" imeMode="halfAlpha" allowBlank="1" showInputMessage="1" showErrorMessage="1" error="リストから選択してください" sqref="R450:S450" xr:uid="{76507458-1BE2-4865-A80B-FFA64953045C}">
      <formula1>"○,　"</formula1>
    </dataValidation>
    <dataValidation type="list" imeMode="halfAlpha" allowBlank="1" showInputMessage="1" showErrorMessage="1" error="リストから選択してください" sqref="R451:S451" xr:uid="{2F605841-309B-48D1-B36A-BF4CA0C0525F}">
      <formula1>"○,　"</formula1>
    </dataValidation>
    <dataValidation type="list" imeMode="halfAlpha" allowBlank="1" showInputMessage="1" showErrorMessage="1" error="リストから選択してください" sqref="R452:S452" xr:uid="{3C743E84-A49B-4A76-919B-644B35720CA8}">
      <formula1>"○,　"</formula1>
    </dataValidation>
    <dataValidation type="list" imeMode="halfAlpha" allowBlank="1" showInputMessage="1" showErrorMessage="1" error="リストから選択してください" sqref="R453:S453" xr:uid="{8A432B9E-1C01-4531-B331-08C7386CECB6}">
      <formula1>"○,　"</formula1>
    </dataValidation>
    <dataValidation type="list" imeMode="halfAlpha" allowBlank="1" showInputMessage="1" showErrorMessage="1" error="リストから選択してください" sqref="R454:S454" xr:uid="{456EA226-3CFD-4EC7-8FCC-1B4A91F1927B}">
      <formula1>"○,　"</formula1>
    </dataValidation>
    <dataValidation type="list" imeMode="halfAlpha" allowBlank="1" showInputMessage="1" showErrorMessage="1" error="リストから選択してください" sqref="R455:S455" xr:uid="{6EABDF46-27F0-4745-BC60-2B681C1D3C38}">
      <formula1>"○,　"</formula1>
    </dataValidation>
    <dataValidation type="list" imeMode="halfAlpha" allowBlank="1" showInputMessage="1" showErrorMessage="1" error="リストから選択してください" sqref="R456:S456" xr:uid="{45614D66-9A27-4BFA-8B3E-6681ABAE9F9F}">
      <formula1>"○,　"</formula1>
    </dataValidation>
    <dataValidation type="list" imeMode="halfAlpha" allowBlank="1" showInputMessage="1" showErrorMessage="1" error="リストから選択してください" sqref="R457:S457" xr:uid="{017D1A14-53B9-4C88-98DF-474D015C16B9}">
      <formula1>"○,　"</formula1>
    </dataValidation>
    <dataValidation type="list" imeMode="halfAlpha" allowBlank="1" showInputMessage="1" showErrorMessage="1" error="リストから選択してください" sqref="J458:J463" xr:uid="{FF3525C3-DBE0-42CC-A2D2-C5292669E427}">
      <formula1>"○,　"</formula1>
    </dataValidation>
    <dataValidation type="list" imeMode="halfAlpha" allowBlank="1" showInputMessage="1" showErrorMessage="1" error="リストから選択してください" sqref="R458:S458" xr:uid="{75F734A7-1473-44B1-A8AF-BF57D9EAF211}">
      <formula1>"○,　"</formula1>
    </dataValidation>
    <dataValidation type="list" imeMode="halfAlpha" allowBlank="1" showInputMessage="1" showErrorMessage="1" error="リストから選択してください" sqref="R459:S459" xr:uid="{1EA1973A-867C-4632-A398-BA06F54B7E3E}">
      <formula1>"○,　"</formula1>
    </dataValidation>
    <dataValidation type="list" imeMode="halfAlpha" allowBlank="1" showInputMessage="1" showErrorMessage="1" error="リストから選択してください" sqref="R460:S460" xr:uid="{1FA82219-168E-4CAB-A05A-4D6D5A56F3FB}">
      <formula1>"○,　"</formula1>
    </dataValidation>
    <dataValidation type="list" imeMode="halfAlpha" allowBlank="1" showInputMessage="1" showErrorMessage="1" error="リストから選択してください" sqref="R461:S461" xr:uid="{DE726BDC-E3AF-4989-81CA-7A313A073EB8}">
      <formula1>"○,　"</formula1>
    </dataValidation>
    <dataValidation type="list" imeMode="halfAlpha" allowBlank="1" showInputMessage="1" showErrorMessage="1" error="リストから選択してください" sqref="R462:S462" xr:uid="{DEADBC9F-B7EA-4924-B053-3C6D1E46BD81}">
      <formula1>"○,　"</formula1>
    </dataValidation>
    <dataValidation type="list" imeMode="halfAlpha" allowBlank="1" showInputMessage="1" showErrorMessage="1" error="リストから選択してください" sqref="R463:S463" xr:uid="{4BB1DED2-654C-481B-9B5D-9ED9A3498C06}">
      <formula1>"○,　"</formula1>
    </dataValidation>
    <dataValidation type="list" imeMode="halfAlpha" allowBlank="1" showInputMessage="1" showErrorMessage="1" error="リストから選択してください" sqref="J464:J468" xr:uid="{4A41C438-1AD5-44BF-A465-CC6AA38A4F69}">
      <formula1>"○,　"</formula1>
    </dataValidation>
    <dataValidation type="list" imeMode="halfAlpha" allowBlank="1" showInputMessage="1" showErrorMessage="1" error="リストから選択してください" sqref="R464:S464" xr:uid="{65E5E413-B8A2-45C3-A566-E87738745C72}">
      <formula1>"○,　"</formula1>
    </dataValidation>
    <dataValidation type="list" imeMode="halfAlpha" allowBlank="1" showInputMessage="1" showErrorMessage="1" error="リストから選択してください" sqref="R465:S465" xr:uid="{7D7972FE-EC68-4F4A-BE70-32448455FD7B}">
      <formula1>"○,　"</formula1>
    </dataValidation>
    <dataValidation type="list" imeMode="halfAlpha" allowBlank="1" showInputMessage="1" showErrorMessage="1" error="リストから選択してください" sqref="R466:S466" xr:uid="{CD882E6D-3D0C-46BE-BB79-C4D9E37D393C}">
      <formula1>"○,　"</formula1>
    </dataValidation>
    <dataValidation type="list" imeMode="halfAlpha" allowBlank="1" showInputMessage="1" showErrorMessage="1" error="リストから選択してください" sqref="R467:S467" xr:uid="{E34FCA8C-B734-4565-94F5-A752516AB21D}">
      <formula1>"○,　"</formula1>
    </dataValidation>
    <dataValidation type="list" imeMode="halfAlpha" allowBlank="1" showInputMessage="1" showErrorMessage="1" error="リストから選択してください" sqref="R468:S468" xr:uid="{4DAB0E4E-D995-47FC-A48D-EA008578A450}">
      <formula1>"○,　"</formula1>
    </dataValidation>
    <dataValidation type="list" imeMode="halfAlpha" allowBlank="1" showInputMessage="1" showErrorMessage="1" error="リストから選択してください" sqref="J469:J471" xr:uid="{ACEDD3ED-B80E-4FCC-AA82-5DFF4A438522}">
      <formula1>"○,　"</formula1>
    </dataValidation>
    <dataValidation type="list" imeMode="halfAlpha" allowBlank="1" showInputMessage="1" showErrorMessage="1" error="リストから選択してください" sqref="R469:S469" xr:uid="{D31B36F6-2ACA-4636-B67A-0610E9887319}">
      <formula1>"○,　"</formula1>
    </dataValidation>
    <dataValidation type="list" imeMode="halfAlpha" allowBlank="1" showInputMessage="1" showErrorMessage="1" error="リストから選択してください" sqref="R470:S470" xr:uid="{78AC91B5-6A73-4D80-BF39-7CA03D532445}">
      <formula1>"○,　"</formula1>
    </dataValidation>
    <dataValidation type="list" imeMode="halfAlpha" allowBlank="1" showInputMessage="1" showErrorMessage="1" error="リストから選択してください" sqref="R471:S471" xr:uid="{8FA99AEE-C313-4F5C-89C6-C3951C25B3C4}">
      <formula1>"○,　"</formula1>
    </dataValidation>
    <dataValidation type="list" imeMode="halfAlpha" allowBlank="1" showInputMessage="1" showErrorMessage="1" error="リストから選択してください" sqref="J472:J481" xr:uid="{DCF404B9-F08C-4C0B-8F32-29C2DBB42E2E}">
      <formula1>"○,　"</formula1>
    </dataValidation>
    <dataValidation type="list" imeMode="halfAlpha" allowBlank="1" showInputMessage="1" showErrorMessage="1" error="リストから選択してください" sqref="R472:S472" xr:uid="{38F82C58-3A92-431C-B1E7-1DE66AA4360A}">
      <formula1>"○,　"</formula1>
    </dataValidation>
    <dataValidation type="list" imeMode="halfAlpha" allowBlank="1" showInputMessage="1" showErrorMessage="1" error="リストから選択してください" sqref="R473:S473" xr:uid="{1CD19900-ED90-4E26-A26A-2B11CD4A03A2}">
      <formula1>"○,　"</formula1>
    </dataValidation>
    <dataValidation type="list" imeMode="halfAlpha" allowBlank="1" showInputMessage="1" showErrorMessage="1" error="リストから選択してください" sqref="R474:S474" xr:uid="{D6F6E1EC-F7B2-48DD-AC76-9C79A33D6FA7}">
      <formula1>"○,　"</formula1>
    </dataValidation>
    <dataValidation type="list" imeMode="halfAlpha" allowBlank="1" showInputMessage="1" showErrorMessage="1" error="リストから選択してください" sqref="R475:S475" xr:uid="{A8E491B7-33FF-4010-B24B-28ADA0E14126}">
      <formula1>"○,　"</formula1>
    </dataValidation>
    <dataValidation type="list" imeMode="halfAlpha" allowBlank="1" showInputMessage="1" showErrorMessage="1" error="リストから選択してください" sqref="R476:S476" xr:uid="{5D49E5B8-88F8-490D-B53B-A0B8BC26E00E}">
      <formula1>"○,　"</formula1>
    </dataValidation>
    <dataValidation type="list" imeMode="halfAlpha" allowBlank="1" showInputMessage="1" showErrorMessage="1" error="リストから選択してください" sqref="R477:S477" xr:uid="{E1EAE256-D421-485E-8691-2B3E32E616A9}">
      <formula1>"○,　"</formula1>
    </dataValidation>
    <dataValidation type="list" imeMode="halfAlpha" allowBlank="1" showInputMessage="1" showErrorMessage="1" error="リストから選択してください" sqref="R478:S478" xr:uid="{A0687F4E-CC40-4C30-B88F-08B453C8A8F0}">
      <formula1>"○,　"</formula1>
    </dataValidation>
    <dataValidation type="list" imeMode="halfAlpha" allowBlank="1" showInputMessage="1" showErrorMessage="1" error="リストから選択してください" sqref="R479:S479" xr:uid="{75045565-B4F0-4978-B949-87E9B64547C0}">
      <formula1>"○,　"</formula1>
    </dataValidation>
    <dataValidation type="list" imeMode="halfAlpha" allowBlank="1" showInputMessage="1" showErrorMessage="1" error="リストから選択してください" sqref="R480:S480" xr:uid="{934C28F8-B08F-465C-8F71-7968A6391E4E}">
      <formula1>"○,　"</formula1>
    </dataValidation>
    <dataValidation type="list" imeMode="halfAlpha" allowBlank="1" showInputMessage="1" showErrorMessage="1" error="リストから選択してください" sqref="R481:S481" xr:uid="{C2D1F080-3309-4BEC-BDDD-B2D3DFB1C950}">
      <formula1>"○,　"</formula1>
    </dataValidation>
    <dataValidation type="list" imeMode="halfAlpha" allowBlank="1" showInputMessage="1" showErrorMessage="1" error="リストから選択してください" sqref="J482:J485" xr:uid="{82715129-C716-4A41-A473-CBD1C98ACC13}">
      <formula1>"○,　"</formula1>
    </dataValidation>
    <dataValidation type="list" imeMode="halfAlpha" allowBlank="1" showInputMessage="1" showErrorMessage="1" error="リストから選択してください" sqref="R482:S482" xr:uid="{62914E9D-11D0-4998-B4DC-D7B5318753E8}">
      <formula1>"○,　"</formula1>
    </dataValidation>
    <dataValidation type="list" imeMode="halfAlpha" allowBlank="1" showInputMessage="1" showErrorMessage="1" error="リストから選択してください" sqref="R483:S483" xr:uid="{D0AC2B21-815B-48E2-B5BD-279379867255}">
      <formula1>"○,　"</formula1>
    </dataValidation>
    <dataValidation type="list" imeMode="halfAlpha" allowBlank="1" showInputMessage="1" showErrorMessage="1" error="リストから選択してください" sqref="R484:S484" xr:uid="{1EDB3C18-2F2F-4C5E-A712-12324CEF6FA4}">
      <formula1>"○,　"</formula1>
    </dataValidation>
    <dataValidation type="list" imeMode="halfAlpha" allowBlank="1" showInputMessage="1" showErrorMessage="1" error="リストから選択してください" sqref="R485:S485" xr:uid="{FA6C22B7-AF4E-4F38-A1B8-FD1217AF5150}">
      <formula1>"○,　"</formula1>
    </dataValidation>
    <dataValidation type="list" imeMode="halfAlpha" allowBlank="1" showInputMessage="1" showErrorMessage="1" error="リストから選択してください" sqref="J486" xr:uid="{4C74125C-A667-4078-B4DB-62F1EF7A297A}">
      <formula1>"○,　"</formula1>
    </dataValidation>
    <dataValidation type="list" imeMode="halfAlpha" allowBlank="1" showInputMessage="1" showErrorMessage="1" error="リストから選択してください" sqref="R486:S486" xr:uid="{A2218A10-490B-407F-9709-399BE235DC71}">
      <formula1>"○,　"</formula1>
    </dataValidation>
    <dataValidation type="list" imeMode="halfAlpha" allowBlank="1" showInputMessage="1" showErrorMessage="1" error="リストから選択してください" sqref="J487:J489" xr:uid="{1224A680-D9B6-46A8-B911-74BEB95595E4}">
      <formula1>"○,　"</formula1>
    </dataValidation>
    <dataValidation type="list" imeMode="halfAlpha" allowBlank="1" showInputMessage="1" showErrorMessage="1" error="リストから選択してください" sqref="R487:S487" xr:uid="{6C177E1E-D827-44BA-AC43-EE104DCC5A63}">
      <formula1>"○,　"</formula1>
    </dataValidation>
    <dataValidation type="list" imeMode="halfAlpha" allowBlank="1" showInputMessage="1" showErrorMessage="1" error="リストから選択してください" sqref="R488:S488" xr:uid="{EE8919C6-18F5-4C23-AC21-93799549F10C}">
      <formula1>"○,　"</formula1>
    </dataValidation>
    <dataValidation type="list" imeMode="halfAlpha" allowBlank="1" showInputMessage="1" showErrorMessage="1" error="リストから選択してください" sqref="R489:S489" xr:uid="{0B8B5254-239E-4A41-84A5-C6D7C029AC89}">
      <formula1>"○,　"</formula1>
    </dataValidation>
    <dataValidation type="list" imeMode="halfAlpha" allowBlank="1" showInputMessage="1" showErrorMessage="1" error="リストから選択してください" sqref="J490:J496" xr:uid="{CB70327F-3617-4D1C-B6BE-5E67836DB4A8}">
      <formula1>"○,　"</formula1>
    </dataValidation>
    <dataValidation type="list" imeMode="halfAlpha" allowBlank="1" showInputMessage="1" showErrorMessage="1" error="リストから選択してください" sqref="R490:S490" xr:uid="{B07AF440-E999-42E1-A5CA-3DB74959E205}">
      <formula1>"○,　"</formula1>
    </dataValidation>
    <dataValidation type="list" imeMode="halfAlpha" allowBlank="1" showInputMessage="1" showErrorMessage="1" error="リストから選択してください" sqref="R491:S491" xr:uid="{A9C58851-F2DB-4F45-957F-3B8339D5C90A}">
      <formula1>"○,　"</formula1>
    </dataValidation>
    <dataValidation type="list" imeMode="halfAlpha" allowBlank="1" showInputMessage="1" showErrorMessage="1" error="リストから選択してください" sqref="R492:S492" xr:uid="{883AB83F-80AE-400B-97B4-4D631AD39FA6}">
      <formula1>"○,　"</formula1>
    </dataValidation>
    <dataValidation type="list" imeMode="halfAlpha" allowBlank="1" showInputMessage="1" showErrorMessage="1" error="リストから選択してください" sqref="R493:S493" xr:uid="{460554CC-4532-4491-B247-DFA2B477082B}">
      <formula1>"○,　"</formula1>
    </dataValidation>
    <dataValidation type="list" imeMode="halfAlpha" allowBlank="1" showInputMessage="1" showErrorMessage="1" error="リストから選択してください" sqref="R494:S494" xr:uid="{B437B7A0-C483-4A68-8687-F3F2FC5AA3D0}">
      <formula1>"○,　"</formula1>
    </dataValidation>
    <dataValidation type="list" imeMode="halfAlpha" allowBlank="1" showInputMessage="1" showErrorMessage="1" error="リストから選択してください" sqref="R495:S495" xr:uid="{A4A244C1-5046-4C06-9D11-90EE00DE4EE4}">
      <formula1>"○,　"</formula1>
    </dataValidation>
    <dataValidation type="list" imeMode="halfAlpha" allowBlank="1" showInputMessage="1" showErrorMessage="1" error="リストから選択してください" sqref="R496:S496" xr:uid="{E9E99882-E876-4DF6-9DBC-B0630724D1E4}">
      <formula1>"○,　"</formula1>
    </dataValidation>
    <dataValidation type="list" imeMode="halfAlpha" allowBlank="1" showInputMessage="1" showErrorMessage="1" error="リストから選択してください" sqref="J497" xr:uid="{17E95B19-7423-4C39-BB58-AABA02488D08}">
      <formula1>"○,　"</formula1>
    </dataValidation>
    <dataValidation type="list" imeMode="halfAlpha" allowBlank="1" showInputMessage="1" showErrorMessage="1" error="リストから選択してください" sqref="R497:S497" xr:uid="{825D7EC2-B3DA-4716-84AE-7B0E74AA9E65}">
      <formula1>"○,　"</formula1>
    </dataValidation>
    <dataValidation type="list" imeMode="halfAlpha" allowBlank="1" showInputMessage="1" showErrorMessage="1" error="リストから選択してください" sqref="J498:J501" xr:uid="{9CD46A2C-D5C4-44B1-9641-6FE9ADFDC870}">
      <formula1>"○,　"</formula1>
    </dataValidation>
    <dataValidation type="list" imeMode="halfAlpha" allowBlank="1" showInputMessage="1" showErrorMessage="1" error="リストから選択してください" sqref="R498:S498" xr:uid="{1185E164-5AA9-4C6A-B38B-D93B3BF50D3E}">
      <formula1>"○,　"</formula1>
    </dataValidation>
    <dataValidation type="list" imeMode="halfAlpha" allowBlank="1" showInputMessage="1" showErrorMessage="1" error="リストから選択してください" sqref="R499:S499" xr:uid="{A32DCB4F-204D-449D-9E62-DAAC5FE85D7B}">
      <formula1>"○,　"</formula1>
    </dataValidation>
    <dataValidation type="list" imeMode="halfAlpha" allowBlank="1" showInputMessage="1" showErrorMessage="1" error="リストから選択してください" sqref="R500:S500" xr:uid="{978E54B0-F376-48FF-A7B8-C9CA9D1DCD3C}">
      <formula1>"○,　"</formula1>
    </dataValidation>
    <dataValidation type="list" imeMode="halfAlpha" allowBlank="1" showInputMessage="1" showErrorMessage="1" error="リストから選択してください" sqref="R501:S501" xr:uid="{F3336D12-646F-4809-88C0-CB730FA47187}">
      <formula1>"○,　"</formula1>
    </dataValidation>
    <dataValidation type="list" imeMode="halfAlpha" allowBlank="1" showInputMessage="1" showErrorMessage="1" error="リストから選択してください" sqref="J502:J506" xr:uid="{F27ECE0A-8E67-4504-AED4-3B6008E6DDB1}">
      <formula1>"○,　"</formula1>
    </dataValidation>
    <dataValidation type="list" imeMode="halfAlpha" allowBlank="1" showInputMessage="1" showErrorMessage="1" error="リストから選択してください" sqref="R502:S502" xr:uid="{7FCA4523-BB63-45CA-944B-BB95C026710C}">
      <formula1>"○,　"</formula1>
    </dataValidation>
    <dataValidation type="list" imeMode="halfAlpha" allowBlank="1" showInputMessage="1" showErrorMessage="1" error="リストから選択してください" sqref="R503:S503" xr:uid="{F50DDD18-4E15-4845-9315-EB06A80EFA93}">
      <formula1>"○,　"</formula1>
    </dataValidation>
    <dataValidation type="list" imeMode="halfAlpha" allowBlank="1" showInputMessage="1" showErrorMessage="1" error="リストから選択してください" sqref="R504:S504" xr:uid="{F986811D-5317-43C6-BE0B-07C9A3B4CD81}">
      <formula1>"○,　"</formula1>
    </dataValidation>
    <dataValidation type="list" imeMode="halfAlpha" allowBlank="1" showInputMessage="1" showErrorMessage="1" error="リストから選択してください" sqref="R505:S505" xr:uid="{6729762C-5C3A-4B91-880B-AF705DF7838C}">
      <formula1>"○,　"</formula1>
    </dataValidation>
    <dataValidation type="list" imeMode="halfAlpha" allowBlank="1" showInputMessage="1" showErrorMessage="1" error="リストから選択してください" sqref="R506:S506" xr:uid="{562390B2-1647-418E-A19F-7327F850E914}">
      <formula1>"○,　"</formula1>
    </dataValidation>
    <dataValidation type="list" imeMode="halfAlpha" allowBlank="1" showInputMessage="1" showErrorMessage="1" error="リストから選択してください" sqref="J507:J511" xr:uid="{F7E0E60D-6BE7-45A6-98E4-1639002C413C}">
      <formula1>"○,　"</formula1>
    </dataValidation>
    <dataValidation type="list" imeMode="halfAlpha" allowBlank="1" showInputMessage="1" showErrorMessage="1" error="リストから選択してください" sqref="R507:S507" xr:uid="{9778B79E-E571-476A-A954-8CF8C46E0A4D}">
      <formula1>"○,　"</formula1>
    </dataValidation>
    <dataValidation type="list" imeMode="halfAlpha" allowBlank="1" showInputMessage="1" showErrorMessage="1" error="リストから選択してください" sqref="R508:S508" xr:uid="{6D31EFBE-3F48-4A9A-985E-50D7FDC0AAAD}">
      <formula1>"○,　"</formula1>
    </dataValidation>
    <dataValidation type="list" imeMode="halfAlpha" allowBlank="1" showInputMessage="1" showErrorMessage="1" error="リストから選択してください" sqref="R509:S509" xr:uid="{9255616D-746C-4C72-AF19-B5981BDE80C3}">
      <formula1>"○,　"</formula1>
    </dataValidation>
    <dataValidation type="list" imeMode="halfAlpha" allowBlank="1" showInputMessage="1" showErrorMessage="1" error="リストから選択してください" sqref="R510:S510" xr:uid="{7AE24D30-0743-4249-89CF-116C78991DB3}">
      <formula1>"○,　"</formula1>
    </dataValidation>
    <dataValidation type="list" imeMode="halfAlpha" allowBlank="1" showInputMessage="1" showErrorMessage="1" error="リストから選択してください" sqref="R511:S511" xr:uid="{EADD2B42-11B6-4804-9B25-88F47292198D}">
      <formula1>"○,　"</formula1>
    </dataValidation>
    <dataValidation type="list" imeMode="halfAlpha" allowBlank="1" showInputMessage="1" showErrorMessage="1" error="リストから選択してください" sqref="J512:J520" xr:uid="{1063EA79-B0F7-438B-8E98-DEDD6AEBB224}">
      <formula1>"○,　"</formula1>
    </dataValidation>
    <dataValidation type="list" imeMode="halfAlpha" allowBlank="1" showInputMessage="1" showErrorMessage="1" error="リストから選択してください" sqref="R512:S512" xr:uid="{0D4B9626-242D-4D9D-976E-03788E561B31}">
      <formula1>"○,　"</formula1>
    </dataValidation>
    <dataValidation type="list" imeMode="halfAlpha" allowBlank="1" showInputMessage="1" showErrorMessage="1" error="リストから選択してください" sqref="R513:S513" xr:uid="{D85A76A1-941E-4B9B-A7AC-E721F4273B61}">
      <formula1>"○,　"</formula1>
    </dataValidation>
    <dataValidation type="list" imeMode="halfAlpha" allowBlank="1" showInputMessage="1" showErrorMessage="1" error="リストから選択してください" sqref="R514:S514" xr:uid="{8D2EAF92-4527-4045-A25F-57F5F0295B32}">
      <formula1>"○,　"</formula1>
    </dataValidation>
    <dataValidation type="list" imeMode="halfAlpha" allowBlank="1" showInputMessage="1" showErrorMessage="1" error="リストから選択してください" sqref="R515:S515" xr:uid="{F4040A37-1503-4567-B2CF-46DD1DE6E71F}">
      <formula1>"○,　"</formula1>
    </dataValidation>
    <dataValidation type="list" imeMode="halfAlpha" allowBlank="1" showInputMessage="1" showErrorMessage="1" error="リストから選択してください" sqref="R516:S516" xr:uid="{9281ED26-BB8D-4C07-8C0E-FFDEFF020023}">
      <formula1>"○,　"</formula1>
    </dataValidation>
    <dataValidation type="list" imeMode="halfAlpha" allowBlank="1" showInputMessage="1" showErrorMessage="1" error="リストから選択してください" sqref="R517:S517" xr:uid="{14C6227D-1412-45CA-B8ED-D9E4C0BBFC0E}">
      <formula1>"○,　"</formula1>
    </dataValidation>
    <dataValidation type="list" imeMode="halfAlpha" allowBlank="1" showInputMessage="1" showErrorMessage="1" error="リストから選択してください" sqref="R518:S518" xr:uid="{C8BDB749-0987-4D92-94DF-55748824DF20}">
      <formula1>"○,　"</formula1>
    </dataValidation>
    <dataValidation type="list" imeMode="halfAlpha" allowBlank="1" showInputMessage="1" showErrorMessage="1" error="リストから選択してください" sqref="R519:S519" xr:uid="{BB275368-C8DB-4DFE-8FF9-6914124608A5}">
      <formula1>"○,　"</formula1>
    </dataValidation>
    <dataValidation type="list" imeMode="halfAlpha" allowBlank="1" showInputMessage="1" showErrorMessage="1" error="リストから選択してください" sqref="R520:S520" xr:uid="{3FC95B86-5C5E-4935-B418-BFAAD1247B54}">
      <formula1>"○,　"</formula1>
    </dataValidation>
    <dataValidation type="list" imeMode="halfAlpha" allowBlank="1" showInputMessage="1" showErrorMessage="1" error="リストから選択してください" sqref="J521:J524" xr:uid="{32BE8578-6421-42EF-BF8D-D204CEF72193}">
      <formula1>"○,　"</formula1>
    </dataValidation>
    <dataValidation type="list" imeMode="halfAlpha" allowBlank="1" showInputMessage="1" showErrorMessage="1" error="リストから選択してください" sqref="R521:S521" xr:uid="{60AAE353-65C8-44F9-BD0B-5E6D5CD70032}">
      <formula1>"○,　"</formula1>
    </dataValidation>
    <dataValidation type="list" imeMode="halfAlpha" allowBlank="1" showInputMessage="1" showErrorMessage="1" error="リストから選択してください" sqref="R522:S522" xr:uid="{A642B63A-9DDF-4EC8-8D90-A27F40FA8C63}">
      <formula1>"○,　"</formula1>
    </dataValidation>
    <dataValidation type="list" imeMode="halfAlpha" allowBlank="1" showInputMessage="1" showErrorMessage="1" error="リストから選択してください" sqref="R523:S523" xr:uid="{91C98856-0231-4425-AFC0-8A4BE31AB977}">
      <formula1>"○,　"</formula1>
    </dataValidation>
    <dataValidation type="list" imeMode="halfAlpha" allowBlank="1" showInputMessage="1" showErrorMessage="1" error="リストから選択してください" sqref="R524:S524" xr:uid="{06991B4C-219C-4C3E-BB24-3C77E053D7CF}">
      <formula1>"○,　"</formula1>
    </dataValidation>
    <dataValidation type="list" imeMode="halfAlpha" allowBlank="1" showInputMessage="1" showErrorMessage="1" error="リストから選択してください" sqref="J525:J527" xr:uid="{B3C86A3A-1324-49AB-A862-0A0E3BB8A724}">
      <formula1>"○,　"</formula1>
    </dataValidation>
    <dataValidation type="list" imeMode="halfAlpha" allowBlank="1" showInputMessage="1" showErrorMessage="1" error="リストから選択してください" sqref="R525:S525" xr:uid="{4C9A5171-CAEC-4DEE-8C02-F8E6D311C08B}">
      <formula1>"○,　"</formula1>
    </dataValidation>
    <dataValidation type="list" imeMode="halfAlpha" allowBlank="1" showInputMessage="1" showErrorMessage="1" error="リストから選択してください" sqref="R526:S526" xr:uid="{BB5D2131-D490-42FE-8BC2-6EC0E0AD095A}">
      <formula1>"○,　"</formula1>
    </dataValidation>
    <dataValidation type="list" imeMode="halfAlpha" allowBlank="1" showInputMessage="1" showErrorMessage="1" error="リストから選択してください" sqref="R527:S527" xr:uid="{D9FCBCF9-E6FD-4252-90DB-3BF89ABBD4AA}">
      <formula1>"○,　"</formula1>
    </dataValidation>
    <dataValidation type="list" imeMode="halfAlpha" allowBlank="1" showInputMessage="1" showErrorMessage="1" error="リストから選択してください" sqref="J528:J536" xr:uid="{E2976664-D5A9-4916-975E-D5C715445AA3}">
      <formula1>"○,　"</formula1>
    </dataValidation>
    <dataValidation type="list" imeMode="halfAlpha" allowBlank="1" showInputMessage="1" showErrorMessage="1" error="リストから選択してください" sqref="R528:S528" xr:uid="{FA00B3C8-EA64-4343-914B-863A1B049D5B}">
      <formula1>"○,　"</formula1>
    </dataValidation>
    <dataValidation type="list" imeMode="halfAlpha" allowBlank="1" showInputMessage="1" showErrorMessage="1" error="リストから選択してください" sqref="R529:S529" xr:uid="{BF0C896D-3BDA-4EDB-B288-1B557E00121E}">
      <formula1>"○,　"</formula1>
    </dataValidation>
    <dataValidation type="list" imeMode="halfAlpha" allowBlank="1" showInputMessage="1" showErrorMessage="1" error="リストから選択してください" sqref="R530:S530" xr:uid="{59715555-330A-4B2E-89E2-4A77AC60620C}">
      <formula1>"○,　"</formula1>
    </dataValidation>
    <dataValidation type="list" imeMode="halfAlpha" allowBlank="1" showInputMessage="1" showErrorMessage="1" error="リストから選択してください" sqref="R531:S531" xr:uid="{3431CA1C-AA9B-42A6-9470-57D6B430BBD6}">
      <formula1>"○,　"</formula1>
    </dataValidation>
    <dataValidation type="list" imeMode="halfAlpha" allowBlank="1" showInputMessage="1" showErrorMessage="1" error="リストから選択してください" sqref="R532:S532" xr:uid="{37B005AC-55D6-444C-8BDD-61B2B4D3B771}">
      <formula1>"○,　"</formula1>
    </dataValidation>
    <dataValidation type="list" imeMode="halfAlpha" allowBlank="1" showInputMessage="1" showErrorMessage="1" error="リストから選択してください" sqref="R533:S533" xr:uid="{27DF57EC-A420-4E81-B1EE-B7F96250B00A}">
      <formula1>"○,　"</formula1>
    </dataValidation>
    <dataValidation type="list" imeMode="halfAlpha" allowBlank="1" showInputMessage="1" showErrorMessage="1" error="リストから選択してください" sqref="R534:S534" xr:uid="{FF6C49C3-D47D-4ACF-AF14-0CFE2223573F}">
      <formula1>"○,　"</formula1>
    </dataValidation>
    <dataValidation type="list" imeMode="halfAlpha" allowBlank="1" showInputMessage="1" showErrorMessage="1" error="リストから選択してください" sqref="R535:S535" xr:uid="{32C962A5-9206-497F-85E8-2DF23796AF32}">
      <formula1>"○,　"</formula1>
    </dataValidation>
    <dataValidation type="list" imeMode="halfAlpha" allowBlank="1" showInputMessage="1" showErrorMessage="1" error="リストから選択してください" sqref="R536:S536" xr:uid="{46633F47-AB93-440B-ABE2-D52A0275777E}">
      <formula1>"○,　"</formula1>
    </dataValidation>
    <dataValidation type="list" imeMode="halfAlpha" allowBlank="1" showInputMessage="1" showErrorMessage="1" error="リストから選択してください" sqref="J537:J540" xr:uid="{B20BE2E2-0136-4E1E-9FE4-FAAFE4A445BF}">
      <formula1>"○,　"</formula1>
    </dataValidation>
    <dataValidation type="list" imeMode="halfAlpha" allowBlank="1" showInputMessage="1" showErrorMessage="1" error="リストから選択してください" sqref="R537:S537" xr:uid="{0BEF124A-F31A-4976-A398-1C3F27C0A3BA}">
      <formula1>"○,　"</formula1>
    </dataValidation>
    <dataValidation type="list" imeMode="halfAlpha" allowBlank="1" showInputMessage="1" showErrorMessage="1" error="リストから選択してください" sqref="R538:S538" xr:uid="{59607D9B-06F7-40CC-9CB9-1F7E4FA5671C}">
      <formula1>"○,　"</formula1>
    </dataValidation>
    <dataValidation type="list" imeMode="halfAlpha" allowBlank="1" showInputMessage="1" showErrorMessage="1" error="リストから選択してください" sqref="R539:S539" xr:uid="{86E89825-9BD0-4544-9A3A-A4F9161BAB18}">
      <formula1>"○,　"</formula1>
    </dataValidation>
    <dataValidation type="list" imeMode="halfAlpha" allowBlank="1" showInputMessage="1" showErrorMessage="1" error="リストから選択してください" sqref="R540:S540" xr:uid="{F322B59D-6FED-4A58-AA9F-EF7258DE7962}">
      <formula1>"○,　"</formula1>
    </dataValidation>
    <dataValidation type="list" imeMode="halfAlpha" allowBlank="1" showInputMessage="1" showErrorMessage="1" error="リストから選択してください" sqref="J541" xr:uid="{6D73FD00-BF73-420A-BBC3-897C9AB9462B}">
      <formula1>"○,　"</formula1>
    </dataValidation>
    <dataValidation type="list" imeMode="halfAlpha" allowBlank="1" showInputMessage="1" showErrorMessage="1" error="リストから選択してください" sqref="R541:S541" xr:uid="{9919A3E8-95B5-4D16-942C-E80F1FBB2AB7}">
      <formula1>"○,　"</formula1>
    </dataValidation>
    <dataValidation type="list" imeMode="halfAlpha" allowBlank="1" showInputMessage="1" showErrorMessage="1" error="リストから選択してください" sqref="J542:J544" xr:uid="{1105BB8E-8F73-458A-986D-8BB698D8183B}">
      <formula1>"○,　"</formula1>
    </dataValidation>
    <dataValidation type="list" imeMode="halfAlpha" allowBlank="1" showInputMessage="1" showErrorMessage="1" error="リストから選択してください" sqref="R542:S542" xr:uid="{DBB8FA53-EF52-4C03-9D1E-467D0BEE0188}">
      <formula1>"○,　"</formula1>
    </dataValidation>
    <dataValidation type="list" imeMode="halfAlpha" allowBlank="1" showInputMessage="1" showErrorMessage="1" error="リストから選択してください" sqref="R543:S543" xr:uid="{C2FA538F-5FDA-4655-944D-72EA43C4D589}">
      <formula1>"○,　"</formula1>
    </dataValidation>
    <dataValidation type="list" imeMode="halfAlpha" allowBlank="1" showInputMessage="1" showErrorMessage="1" error="リストから選択してください" sqref="R544:S544" xr:uid="{163E197E-8B7B-457C-8495-883AD0CDD7B3}">
      <formula1>"○,　"</formula1>
    </dataValidation>
    <dataValidation type="list" imeMode="halfAlpha" allowBlank="1" showInputMessage="1" showErrorMessage="1" error="リストから選択してください" sqref="J545:J547" xr:uid="{C913BA9F-13BE-4D7F-9A0B-8D852F9228F1}">
      <formula1>"○,　"</formula1>
    </dataValidation>
    <dataValidation type="list" imeMode="halfAlpha" allowBlank="1" showInputMessage="1" showErrorMessage="1" error="リストから選択してください" sqref="R545:S545" xr:uid="{C02CD1E0-6E08-4BC3-B315-D1750E41EC38}">
      <formula1>"○,　"</formula1>
    </dataValidation>
    <dataValidation type="list" imeMode="halfAlpha" allowBlank="1" showInputMessage="1" showErrorMessage="1" error="リストから選択してください" sqref="R546:S546" xr:uid="{408CF676-9A29-46BD-B740-F72E85292B6A}">
      <formula1>"○,　"</formula1>
    </dataValidation>
    <dataValidation type="list" imeMode="halfAlpha" allowBlank="1" showInputMessage="1" showErrorMessage="1" error="リストから選択してください" sqref="R547:S547" xr:uid="{CE4F1041-D63E-4F3D-A249-69A1CA4BC52D}">
      <formula1>"○,　"</formula1>
    </dataValidation>
    <dataValidation type="list" imeMode="halfAlpha" allowBlank="1" showInputMessage="1" showErrorMessage="1" error="リストから選択してください" sqref="J548:J551" xr:uid="{3333BFD7-98C0-4402-8054-2B5709894802}">
      <formula1>"○,　"</formula1>
    </dataValidation>
    <dataValidation type="list" imeMode="halfAlpha" allowBlank="1" showInputMessage="1" showErrorMessage="1" error="リストから選択してください" sqref="R548:S548" xr:uid="{120EC8F4-EBB2-45B5-B5C4-24DDF4DBED22}">
      <formula1>"○,　"</formula1>
    </dataValidation>
    <dataValidation type="list" imeMode="halfAlpha" allowBlank="1" showInputMessage="1" showErrorMessage="1" error="リストから選択してください" sqref="R549:S549" xr:uid="{02CA9E63-41AC-4333-9C6A-A3D9AFB0C161}">
      <formula1>"○,　"</formula1>
    </dataValidation>
    <dataValidation type="list" imeMode="halfAlpha" allowBlank="1" showInputMessage="1" showErrorMessage="1" error="リストから選択してください" sqref="R550:S550" xr:uid="{4AB37E0C-AA39-4BC8-AD1D-442A0E9E86B3}">
      <formula1>"○,　"</formula1>
    </dataValidation>
    <dataValidation type="list" imeMode="halfAlpha" allowBlank="1" showInputMessage="1" showErrorMessage="1" error="リストから選択してください" sqref="R551:S551" xr:uid="{EDB8F26C-6A3E-42DE-A45A-1FA54F4B9276}">
      <formula1>"○,　"</formula1>
    </dataValidation>
    <dataValidation type="list" imeMode="halfAlpha" allowBlank="1" showInputMessage="1" showErrorMessage="1" error="リストから選択してください" sqref="J552:J554" xr:uid="{FFF31E98-E431-42F9-BB53-BB31ACEB36CC}">
      <formula1>"○,　"</formula1>
    </dataValidation>
    <dataValidation type="list" imeMode="halfAlpha" allowBlank="1" showInputMessage="1" showErrorMessage="1" error="リストから選択してください" sqref="R552:S552" xr:uid="{41162C4E-F8D9-427E-8B2D-8D2F5AF9575A}">
      <formula1>"○,　"</formula1>
    </dataValidation>
    <dataValidation type="list" imeMode="halfAlpha" allowBlank="1" showInputMessage="1" showErrorMessage="1" error="リストから選択してください" sqref="R553:S553" xr:uid="{2FD22CBB-449C-4F58-A82A-1EEBB5A9DDFF}">
      <formula1>"○,　"</formula1>
    </dataValidation>
    <dataValidation type="list" imeMode="halfAlpha" allowBlank="1" showInputMessage="1" showErrorMessage="1" error="リストから選択してください" sqref="R554:S554" xr:uid="{52316F56-0C81-46D1-95C4-C1951294170E}">
      <formula1>"○,　"</formula1>
    </dataValidation>
    <dataValidation type="list" imeMode="halfAlpha" allowBlank="1" showInputMessage="1" showErrorMessage="1" error="リストから選択してください" sqref="J555" xr:uid="{E9998BA1-FA9D-4C87-9352-C50E7B1E76CC}">
      <formula1>"○,　"</formula1>
    </dataValidation>
    <dataValidation type="list" imeMode="halfAlpha" allowBlank="1" showInputMessage="1" showErrorMessage="1" error="リストから選択してください" sqref="R555:S555" xr:uid="{2C1A614A-2692-4085-85B0-2D02C499B8B6}">
      <formula1>"○,　"</formula1>
    </dataValidation>
    <dataValidation type="list" imeMode="halfAlpha" allowBlank="1" showInputMessage="1" showErrorMessage="1" error="リストから選択してください" sqref="J556" xr:uid="{1BEB521B-D5E2-47F4-82D3-F34CD31AA63E}">
      <formula1>"○,　"</formula1>
    </dataValidation>
    <dataValidation type="list" imeMode="halfAlpha" allowBlank="1" showInputMessage="1" showErrorMessage="1" error="リストから選択してください" sqref="R556:S556" xr:uid="{ECB3D7A3-B998-4A43-ACC3-8E063A920ABA}">
      <formula1>"○,　"</formula1>
    </dataValidation>
    <dataValidation type="list" imeMode="halfAlpha" allowBlank="1" showInputMessage="1" showErrorMessage="1" error="リストから選択してください" sqref="J557" xr:uid="{B41809BD-2992-4895-B726-86933710D8A8}">
      <formula1>"○,　"</formula1>
    </dataValidation>
    <dataValidation type="list" imeMode="halfAlpha" allowBlank="1" showInputMessage="1" showErrorMessage="1" error="リストから選択してください" sqref="R557:S557" xr:uid="{0B4E423B-6BED-4D69-8B17-3D0A3E87E045}">
      <formula1>"○,　"</formula1>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86"/>
  </cols>
  <sheetData>
    <row r="1" spans="1:1" x14ac:dyDescent="0.15">
      <c r="A1" s="8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86" t="str">
        <f>"@神奈川県@和歌山県@鹿児島県@"</f>
        <v>@神奈川県@和歌山県@鹿児島県@</v>
      </c>
    </row>
    <row r="3" spans="1:1" x14ac:dyDescent="0.15">
      <c r="A3" s="86" t="s">
        <v>60</v>
      </c>
    </row>
    <row r="4" spans="1:1" x14ac:dyDescent="0.15">
      <c r="A4" s="86" t="s">
        <v>61</v>
      </c>
    </row>
  </sheetData>
  <sheetProtection algorithmName="SHA-512" hashValue="P3d0aI68Q9+omNS7ANlQxH1NdcgEzVst5/+UH3CtQD9+2AvcxwXFdLzWF0s1uqx0L6nowRgxq8nNJGjieXc31A==" saltValue="xQjW7nuFTJrssSbECDagBw=="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