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work\年度別データ\令和７年度\０２　照会・回答\R8.3.2 3.12〆 令和６年度財政状況資料集の作成・公表について\4.県より修正依頼\"/>
    </mc:Choice>
  </mc:AlternateContent>
  <xr:revisionPtr revIDLastSave="0" documentId="13_ncr:1_{07AB340D-53F5-41D2-B5A0-EFFFB458083C}"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A31" i="12"/>
  <c r="AA29" i="12"/>
  <c r="AA28" i="12"/>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7" i="10"/>
  <c r="BE36" i="10"/>
  <c r="C36" i="10"/>
  <c r="BE35" i="10"/>
  <c r="BW34" i="10"/>
  <c r="BW35" i="10" s="1"/>
  <c r="BW36" i="10" s="1"/>
  <c r="BW37" i="10" s="1"/>
  <c r="BW38" i="10" s="1"/>
  <c r="BE34" i="10"/>
  <c r="C34" i="10"/>
  <c r="CO34" i="10" l="1"/>
  <c r="CO35" i="10" s="1"/>
  <c r="CO36" i="10" s="1"/>
  <c r="CO37" i="10" s="1"/>
  <c r="CO38"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<sst xmlns="http://schemas.openxmlformats.org/spreadsheetml/2006/main" count="1044" uniqueCount="566">
  <si>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</si>
  <si>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</si>
  <si>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</si>
  <si>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</si>
  <si>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</si>
  <si>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</si>
  <si>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</si>
  <si>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</si>
  <si>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</si>
  <si>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</si>
  <si>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</si>
  <si>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</si>
  <si>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</si>
  <si>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</si>
  <si>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</si>
  <si>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</si>
  <si>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</si>
  <si>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</si>
  <si>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</si>
  <si>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</si>
  <si>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</si>
  <si>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</si>
  <si>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</si>
  <si>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</si>
  <si>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</si>
  <si>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</si>
  <si>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</si>
  <si>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</si>
  <si>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</si>
  <si>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</si>
  <si>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</si>
  <si>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</si>
  <si>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</si>
  <si>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</si>
  <si>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</si>
  <si>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</si>
  <si>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</si>
  <si>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</si>
  <si>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</si>
  <si>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</si>
  <si>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</si>
  <si>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</si>
  <si>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</si>
  <si>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</si>
  <si>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</si>
  <si>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</si>
  <si>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</si>
  <si>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</si>
  <si>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</si>
  <si>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</si>
  <si>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</si>
  <si>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</si>
  <si>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</si>
  <si>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</si>
  <si>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</si>
  <si>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</si>
  <si>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</si>
  <si>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</si>
  <si>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</si>
  <si>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</si>
  <si>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</si>
  <si>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</si>
  <si>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</si>
  <si>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</si>
  <si>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</si>
  <si>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</si>
  <si>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</si>
  <si>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</si>
  <si>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</si>
  <si>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</si>
  <si>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</si>
  <si>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</si>
  <si>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</si>
  <si>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</si>
  <si>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</si>
  <si>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</si>
  <si>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</si>
  <si>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</si>
  <si>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</si>
  <si>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</si>
  <si>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</si>
  <si>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</si>
  <si>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</si>
  <si>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</si>
  <si>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</si>
  <si>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</si>
  <si>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</si>
  <si>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</si>
  <si>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</si>
  <si>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</si>
  <si>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</si>
  <si>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</si>
  <si>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</si>
  <si>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</si>
  <si>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氷見市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</si>
  <si>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</si>
  <si>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</si>
  <si>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</si>
  <si>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</si>
  <si>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</si>
  <si>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</si>
  <si>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</si>
  <si>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</si>
  <si>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</si>
  <si>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</si>
  <si>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</si>
  <si>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</si>
  <si>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</si>
  <si>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</si>
  <si>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</si>
  <si>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</si>
  <si>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</si>
  <si>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</si>
  <si>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</si>
  <si>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</si>
  <si>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</si>
  <si>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</si>
  <si>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</si>
  <si>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</si>
  <si>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</si>
  <si>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</si>
  <si>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</si>
  <si>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</si>
  <si>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</si>
  <si>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</si>
  <si>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</si>
  <si>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</si>
  <si>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</si>
  <si>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</si>
  <si>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</si>
  <si>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</si>
  <si>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</si>
  <si>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</si>
  <si>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</si>
  <si>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</si>
  <si>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</si>
  <si>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</si>
  <si>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</si>
  <si>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</si>
  <si>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</si>
  <si>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</si>
  <si>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</si>
  <si>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</si>
  <si>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</si>
  <si>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</si>
  <si>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</si>
  <si>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</si>
  <si>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</si>
  <si>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</si>
  <si>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</si>
  <si>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</si>
  <si>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</si>
  <si>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</si>
  <si>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</si>
  <si>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</si>
  <si>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</si>
  <si>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</si>
  <si>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</si>
  <si>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</si>
  <si>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</si>
  <si>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</si>
  <si>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</si>
  <si>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</si>
  <si>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</si>
  <si>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</si>
  <si>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</si>
  <si>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</si>
  <si>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</si>
  <si>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</si>
  <si>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</si>
  <si>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</si>
  <si>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</si>
  <si>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</si>
  <si>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</si>
  <si>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</si>
  <si>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</si>
  <si>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</si>
  <si>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</si>
  <si>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</si>
  <si>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</si>
  <si>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</si>
  <si>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</si>
  <si>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</si>
  <si>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</si>
  <si>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</si>
  <si>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</si>
  <si>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</si>
  <si>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</si>
  <si>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</si>
  <si>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</si>
  <si>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</si>
  <si>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</si>
  <si>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</si>
  <si>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</si>
  <si>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</si>
  <si>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</si>
  <si>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</si>
  <si>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</si>
  <si>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</si>
  <si>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</si>
  <si>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</si>
  <si>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</si>
  <si>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</si>
  <si>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富山県氷見市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</si>
  <si>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</si>
  <si>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</si>
  <si>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</si>
  <si>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</si>
  <si>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</si>
  <si>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</si>
  <si>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</si>
  <si>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</si>
  <si>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</si>
  <si>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</si>
  <si>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</si>
  <si>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</si>
  <si>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</si>
  <si>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</si>
  <si>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</si>
  <si>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</si>
  <si>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</si>
  <si>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</si>
  <si>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</si>
  <si>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</si>
  <si>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</si>
  <si>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</si>
  <si>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</si>
  <si>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</si>
  <si>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</si>
  <si>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</si>
  <si>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</si>
  <si>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</si>
  <si>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</si>
  <si>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</si>
  <si>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</si>
  <si>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</si>
  <si>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</si>
  <si>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</si>
  <si>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</si>
  <si>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</si>
  <si>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</si>
  <si>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</si>
  <si>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</si>
  <si>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</si>
  <si>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</si>
  <si>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</si>
  <si>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</si>
  <si>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</si>
  <si>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</si>
  <si>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</si>
  <si>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</si>
  <si>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</si>
  <si>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</si>
  <si>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</si>
  <si>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</si>
  <si>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</si>
  <si>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</si>
  <si>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</si>
  <si>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</si>
  <si>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</si>
  <si>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</si>
  <si>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</si>
  <si>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</si>
  <si>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</si>
  <si>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</si>
  <si>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</si>
  <si>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</si>
  <si>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</si>
  <si>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</si>
  <si>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</si>
  <si>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</si>
  <si>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</si>
  <si>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</si>
  <si>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</si>
  <si>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</si>
  <si>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</si>
  <si>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</si>
  <si>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</si>
  <si>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</si>
  <si>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</si>
  <si>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</si>
  <si>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</si>
  <si>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</si>
  <si>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</si>
  <si>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</si>
  <si>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</si>
  <si>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</si>
  <si>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</si>
  <si>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</si>
  <si>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</si>
  <si>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</si>
  <si>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</si>
  <si>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</si>
  <si>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</si>
  <si>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</si>
  <si>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</si>
  <si>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</si>
  <si>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</si>
  <si>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</si>
  <si>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</si>
  <si>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</si>
  <si>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</si>
  <si>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</si>
  <si>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</si>
  <si>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</si>
  <si>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</si>
  <si>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</si>
  <si>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</si>
  <si>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</si>
  <si>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</si>
  <si>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</si>
  <si>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</si>
  <si>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</si>
  <si>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</si>
  <si>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</si>
  <si>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</si>
  <si>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</si>
  <si>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</si>
  <si>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</si>
  <si>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</si>
  <si>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</si>
  <si>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</si>
  <si>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</si>
  <si>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</si>
  <si>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</si>
  <si>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</si>
  <si>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</si>
  <si>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</si>
  <si>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</si>
  <si>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</si>
  <si>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</si>
  <si>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</si>
  <si>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</si>
  <si>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</si>
  <si>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</si>
  <si>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</si>
  <si>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</si>
  <si>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</si>
  <si>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</si>
  <si>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</si>
  <si>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</si>
  <si>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</si>
  <si>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</si>
  <si>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</si>
  <si>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</si>
  <si>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</si>
  <si>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</si>
  <si>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</si>
  <si>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</si>
  <si>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</si>
  <si>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</si>
  <si>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</si>
  <si>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</si>
  <si>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</si>
  <si>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富山県氷見市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</si>
  <si>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</si>
  <si>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</si>
  <si>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</si>
  <si>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</si>
  <si>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</si>
  <si>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</si>
  <si>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</si>
  <si>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</si>
  <si>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</si>
  <si>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</si>
  <si>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</si>
  <si>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</si>
  <si>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</si>
  <si>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</si>
  <si>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</si>
  <si>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</si>
  <si>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</si>
  <si>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</si>
  <si>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</si>
  <si>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</si>
  <si>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</si>
  <si>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</si>
  <si>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</si>
  <si>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</si>
  <si>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</si>
  <si>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</si>
  <si>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</si>
  <si>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</si>
  <si>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</si>
  <si>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</si>
  <si>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</si>
  <si>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</si>
  <si>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</si>
  <si>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</si>
  <si>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</si>
  <si>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</si>
  <si>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</si>
  <si>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後期高齢者医療事業特別会計</t>
    <phoneticPr fontId="5"/>
  </si>
  <si>
    <t>氷見市水道事業会計</t>
    <phoneticPr fontId="5"/>
  </si>
  <si>
    <t>法適用企業</t>
    <phoneticPr fontId="5"/>
  </si>
  <si>
    <t>氷見市病院事業会計</t>
    <phoneticPr fontId="5"/>
  </si>
  <si>
    <t>氷見市下水道事業会計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</si>
  <si>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</si>
  <si>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</si>
  <si>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</si>
  <si>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</si>
  <si>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</si>
  <si>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</si>
  <si>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</si>
  <si>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</si>
  <si>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</si>
  <si>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</si>
  <si>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</si>
  <si>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</si>
  <si>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</si>
  <si>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</si>
  <si>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</si>
  <si>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</si>
  <si>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</si>
  <si>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</si>
  <si>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</si>
  <si>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</si>
  <si>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</si>
  <si>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</si>
  <si>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</si>
  <si>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</si>
  <si>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</si>
  <si>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</si>
  <si>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</si>
  <si>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</si>
  <si>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</si>
  <si>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</si>
  <si>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</si>
  <si>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</si>
  <si>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</si>
  <si>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</si>
  <si>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</si>
  <si>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</si>
  <si>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</si>
  <si>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</si>
  <si>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</si>
  <si>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</si>
  <si>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</si>
  <si>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</si>
  <si>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</si>
  <si>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</si>
  <si>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</si>
  <si>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</si>
  <si>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</si>
  <si>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</si>
  <si>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</si>
  <si>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</si>
  <si>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</si>
  <si>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</si>
  <si>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</si>
  <si>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</si>
  <si>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</si>
  <si>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</si>
  <si>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</si>
  <si>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</si>
  <si>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</si>
  <si>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</si>
  <si>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</si>
  <si>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</si>
  <si>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</si>
  <si>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</si>
  <si>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</si>
  <si>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</si>
  <si>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</si>
  <si>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</si>
  <si>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</si>
  <si>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</si>
  <si>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</si>
  <si>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</si>
  <si>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</si>
  <si>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</si>
  <si>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</si>
  <si>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</si>
  <si>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</si>
  <si>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</si>
  <si>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</si>
  <si>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</si>
  <si>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</si>
  <si>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</si>
  <si>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</si>
  <si>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</si>
  <si>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</si>
  <si>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</si>
  <si>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</si>
  <si>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</si>
  <si>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</si>
  <si>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</si>
  <si>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</si>
  <si>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</si>
  <si>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</si>
  <si>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</si>
  <si>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</si>
  <si>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</si>
  <si>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</si>
  <si>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</si>
  <si>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</si>
  <si>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</si>
  <si>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</si>
  <si>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</si>
  <si>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</si>
  <si>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</si>
  <si>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</si>
  <si>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</si>
  <si>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</si>
  <si>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</si>
  <si>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</si>
  <si>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</si>
  <si>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</si>
  <si>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</si>
  <si>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</si>
  <si>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</si>
  <si>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</si>
  <si>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</si>
  <si>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</si>
  <si>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</si>
  <si>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</si>
  <si>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</si>
  <si>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</si>
  <si>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</si>
  <si>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</si>
  <si>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</si>
  <si>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</si>
  <si>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</si>
  <si>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</si>
  <si>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</si>
  <si>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</si>
  <si>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</si>
  <si>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</si>
  <si>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</si>
  <si>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</si>
  <si>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</si>
  <si>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</si>
  <si>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4.15</t>
  </si>
  <si>
    <t>一般会計</t>
  </si>
  <si>
    <t>氷見市水道事業会計</t>
  </si>
  <si>
    <t>氷見市下水道事業会計</t>
  </si>
  <si>
    <t>介護保険特別会計（保険事業勘定）</t>
  </si>
  <si>
    <t>国民健康保険特別会計</t>
  </si>
  <si>
    <t>氷見市病院事業会計</t>
  </si>
  <si>
    <t>育英資金特別会計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</si>
  <si>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</si>
  <si>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</si>
  <si>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</si>
  <si>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</si>
  <si>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</si>
  <si>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</si>
  <si>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</si>
  <si>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</si>
  <si>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氷見市土地開発公社</t>
  </si>
  <si>
    <t>氷見市観光協会</t>
  </si>
  <si>
    <t>氷見ふるさとエネルギー株式会社</t>
  </si>
  <si>
    <t>氷見市文化振興財団</t>
  </si>
  <si>
    <t>〇</t>
  </si>
  <si>
    <t>氷見市スポーツ協会</t>
    <phoneticPr fontId="2"/>
  </si>
  <si>
    <t>高岡地区広域圏事務組合</t>
  </si>
  <si>
    <t>富山県市町村管理組合</t>
    <rPh sb="0" eb="3">
      <t>トヤマケン</t>
    </rPh>
    <rPh sb="3" eb="6">
      <t>シチョウソン</t>
    </rPh>
    <rPh sb="6" eb="8">
      <t>カンリ</t>
    </rPh>
    <rPh sb="8" eb="10">
      <t>クミアイ</t>
    </rPh>
    <phoneticPr fontId="2"/>
  </si>
  <si>
    <t>富山県市町村総合事務組合</t>
    <rPh sb="0" eb="3">
      <t>トヤマケン</t>
    </rPh>
    <rPh sb="3" eb="6">
      <t>シチョウソン</t>
    </rPh>
    <rPh sb="6" eb="8">
      <t>ソウゴウ</t>
    </rPh>
    <rPh sb="8" eb="10">
      <t>ジム</t>
    </rPh>
    <rPh sb="10" eb="12">
      <t>クミアイ</t>
    </rPh>
    <phoneticPr fontId="2"/>
  </si>
  <si>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2"/>
  </si>
  <si>
    <t>富山県後期高齢者医療広域連合（特別会計）</t>
    <rPh sb="0" eb="3">
      <t>トヤマケン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</si>
  <si>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</si>
  <si>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ふるさとづくり基金</t>
    <rPh sb="7" eb="9">
      <t>キキン</t>
    </rPh>
    <phoneticPr fontId="5"/>
  </si>
  <si>
    <t>教育文化振興基金</t>
  </si>
  <si>
    <t>社会福祉事業振興基金</t>
  </si>
  <si>
    <t>公共施設等再編整備基金</t>
  </si>
  <si>
    <t>ぶり奨学基金</t>
  </si>
  <si>
    <t>「安部」人づくり基金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</si>
</sst>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A10C-4264-BE5A-D168ABA1ED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102173</c:v>
                </c:pt>
                <c:pt idx="1">
                  <c:v>101625</c:v>
                </c:pt>
                <c:pt idx="2">
                  <c:v>103656</c:v>
                </c:pt>
                <c:pt idx="3">
                  <c:v>68464</c:v>
                </c:pt>
                <c:pt idx="4">
                  <c:v>60325</c:v>
                </c:pt>
              </c:numCache>
            </c:numRef>
          </c:val>
          <c:smooth val="0"/>
          <c:extLst>
            <c:ext xmlns:c16="http://schemas.microsoft.com/office/drawing/2014/chart" uri="{C3380CC4-5D6E-409C-BE32-E72D297353CC}">
              <c16:uniqueId val="{00000001-A10C-4264-BE5A-D168ABA1ED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7.95</c:v>
                </c:pt>
                <c:pt idx="1">
                  <c:v>4.74</c:v>
                </c:pt>
                <c:pt idx="2">
                  <c:v>7.95</c:v>
                </c:pt>
                <c:pt idx="3">
                  <c:v>5.69</c:v>
                </c:pt>
                <c:pt idx="4">
                  <c:v>8.6999999999999993</c:v>
                </c:pt>
              </c:numCache>
            </c:numRef>
          </c:val>
          <c:extLst>
            <c:ext xmlns:c16="http://schemas.microsoft.com/office/drawing/2014/chart" uri="{C3380CC4-5D6E-409C-BE32-E72D297353CC}">
              <c16:uniqueId val="{00000000-2E03-4BDA-8A69-F3C9A6497C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24.18</c:v>
                </c:pt>
                <c:pt idx="1">
                  <c:v>26.68</c:v>
                </c:pt>
                <c:pt idx="2">
                  <c:v>27.66</c:v>
                </c:pt>
                <c:pt idx="3">
                  <c:v>25.65</c:v>
                </c:pt>
                <c:pt idx="4">
                  <c:v>24.42</c:v>
                </c:pt>
              </c:numCache>
            </c:numRef>
          </c:val>
          <c:extLst>
            <c:ext xmlns:c16="http://schemas.microsoft.com/office/drawing/2014/chart" uri="{C3380CC4-5D6E-409C-BE32-E72D297353CC}">
              <c16:uniqueId val="{00000001-2E03-4BDA-8A69-F3C9A6497C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c:v>
                </c:pt>
                <c:pt idx="1">
                  <c:v>0.52</c:v>
                </c:pt>
                <c:pt idx="2">
                  <c:v>3.07</c:v>
                </c:pt>
                <c:pt idx="3">
                  <c:v>-4.1500000000000004</c:v>
                </c:pt>
                <c:pt idx="4">
                  <c:v>2.67</c:v>
                </c:pt>
              </c:numCache>
            </c:numRef>
          </c:val>
          <c:smooth val="0"/>
          <c:extLst>
            <c:ext xmlns:c16="http://schemas.microsoft.com/office/drawing/2014/chart" uri="{C3380CC4-5D6E-409C-BE32-E72D297353CC}">
              <c16:uniqueId val="{00000002-2E03-4BDA-8A69-F3C9A6497C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2C9-4AB4-B94B-9507D46720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C9-4AB4-B94B-9507D467200D}"/>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0.02</c:v>
                </c:pt>
                <c:pt idx="8">
                  <c:v>#N/A</c:v>
                </c:pt>
                <c:pt idx="9">
                  <c:v>0.01</c:v>
                </c:pt>
              </c:numCache>
            </c:numRef>
          </c:val>
          <c:extLst>
            <c:ext xmlns:c16="http://schemas.microsoft.com/office/drawing/2014/chart" uri="{C3380CC4-5D6E-409C-BE32-E72D297353CC}">
              <c16:uniqueId val="{00000002-42C9-4AB4-B94B-9507D467200D}"/>
            </c:ext>
          </c:extLst>
        </c:ser>
        <c:ser>
          <c:idx val="3"/>
          <c:order val="3"/>
          <c:tx>
            <c:strRef>
              <c:f>データシート!$A$30</c:f>
              <c:strCache>
                <c:ptCount val="1"/>
                <c:pt idx="0">
                  <c:v>育英資金特別会計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42C9-4AB4-B94B-9507D467200D}"/>
            </c:ext>
          </c:extLst>
        </c:ser>
        <c:ser>
          <c:idx val="4"/>
          <c:order val="4"/>
          <c:tx>
            <c:strRef>
              <c:f>データシート!$A$31</c:f>
              <c:strCache>
                <c:ptCount val="1"/>
                <c:pt idx="0">
                  <c:v>氷見市病院事業会計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0.16</c:v>
                </c:pt>
                <c:pt idx="6">
                  <c:v>#N/A</c:v>
                </c:pt>
                <c:pt idx="7">
                  <c:v>0.09</c:v>
                </c:pt>
                <c:pt idx="8">
                  <c:v>#N/A</c:v>
                </c:pt>
                <c:pt idx="9">
                  <c:v>0.05</c:v>
                </c:pt>
              </c:numCache>
            </c:numRef>
          </c:val>
          <c:extLst>
            <c:ext xmlns:c16="http://schemas.microsoft.com/office/drawing/2014/chart" uri="{C3380CC4-5D6E-409C-BE32-E72D297353CC}">
              <c16:uniqueId val="{00000004-42C9-4AB4-B94B-9507D467200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0.45</c:v>
                </c:pt>
                <c:pt idx="4">
                  <c:v>#N/A</c:v>
                </c:pt>
                <c:pt idx="5">
                  <c:v>0.01</c:v>
                </c:pt>
                <c:pt idx="6">
                  <c:v>#N/A</c:v>
                </c:pt>
                <c:pt idx="7">
                  <c:v>0.39</c:v>
                </c:pt>
                <c:pt idx="8">
                  <c:v>#N/A</c:v>
                </c:pt>
                <c:pt idx="9">
                  <c:v>0.22</c:v>
                </c:pt>
              </c:numCache>
            </c:numRef>
          </c:val>
          <c:extLst>
            <c:ext xmlns:c16="http://schemas.microsoft.com/office/drawing/2014/chart" uri="{C3380CC4-5D6E-409C-BE32-E72D297353CC}">
              <c16:uniqueId val="{00000005-42C9-4AB4-B94B-9507D467200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0.69</c:v>
                </c:pt>
                <c:pt idx="4">
                  <c:v>#N/A</c:v>
                </c:pt>
                <c:pt idx="5">
                  <c:v>1.28</c:v>
                </c:pt>
                <c:pt idx="6">
                  <c:v>#N/A</c:v>
                </c:pt>
                <c:pt idx="7">
                  <c:v>1.77</c:v>
                </c:pt>
                <c:pt idx="8">
                  <c:v>#N/A</c:v>
                </c:pt>
                <c:pt idx="9">
                  <c:v>0.72</c:v>
                </c:pt>
              </c:numCache>
            </c:numRef>
          </c:val>
          <c:extLst>
            <c:ext xmlns:c16="http://schemas.microsoft.com/office/drawing/2014/chart" uri="{C3380CC4-5D6E-409C-BE32-E72D297353CC}">
              <c16:uniqueId val="{00000006-42C9-4AB4-B94B-9507D467200D}"/>
            </c:ext>
          </c:extLst>
        </c:ser>
        <c:ser>
          <c:idx val="7"/>
          <c:order val="7"/>
          <c:tx>
            <c:strRef>
              <c:f>データシート!$A$34</c:f>
              <c:strCache>
                <c:ptCount val="1"/>
                <c:pt idx="0">
                  <c:v>氷見市下水道事業会計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0.93</c:v>
                </c:pt>
                <c:pt idx="2">
                  <c:v>#N/A</c:v>
                </c:pt>
                <c:pt idx="3">
                  <c:v>1.02</c:v>
                </c:pt>
                <c:pt idx="4">
                  <c:v>#N/A</c:v>
                </c:pt>
                <c:pt idx="5">
                  <c:v>1.59</c:v>
                </c:pt>
                <c:pt idx="6">
                  <c:v>#N/A</c:v>
                </c:pt>
                <c:pt idx="7">
                  <c:v>2.08</c:v>
                </c:pt>
                <c:pt idx="8">
                  <c:v>#N/A</c:v>
                </c:pt>
                <c:pt idx="9">
                  <c:v>2.11</c:v>
                </c:pt>
              </c:numCache>
            </c:numRef>
          </c:val>
          <c:extLst>
            <c:ext xmlns:c16="http://schemas.microsoft.com/office/drawing/2014/chart" uri="{C3380CC4-5D6E-409C-BE32-E72D297353CC}">
              <c16:uniqueId val="{00000007-42C9-4AB4-B94B-9507D467200D}"/>
            </c:ext>
          </c:extLst>
        </c:ser>
        <c:ser>
          <c:idx val="8"/>
          <c:order val="8"/>
          <c:tx>
            <c:strRef>
              <c:f>データシート!$A$35</c:f>
              <c:strCache>
                <c:ptCount val="1"/>
                <c:pt idx="0">
                  <c:v>氷見市水道事業会計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11.23</c:v>
                </c:pt>
                <c:pt idx="2">
                  <c:v>#N/A</c:v>
                </c:pt>
                <c:pt idx="3">
                  <c:v>10.74</c:v>
                </c:pt>
                <c:pt idx="4">
                  <c:v>#N/A</c:v>
                </c:pt>
                <c:pt idx="5">
                  <c:v>9.34</c:v>
                </c:pt>
                <c:pt idx="6">
                  <c:v>#N/A</c:v>
                </c:pt>
                <c:pt idx="7">
                  <c:v>9.2100000000000009</c:v>
                </c:pt>
                <c:pt idx="8">
                  <c:v>#N/A</c:v>
                </c:pt>
                <c:pt idx="9">
                  <c:v>8.4600000000000009</c:v>
                </c:pt>
              </c:numCache>
            </c:numRef>
          </c:val>
          <c:extLst>
            <c:ext xmlns:c16="http://schemas.microsoft.com/office/drawing/2014/chart" uri="{C3380CC4-5D6E-409C-BE32-E72D297353CC}">
              <c16:uniqueId val="{00000008-42C9-4AB4-B94B-9507D467200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7.94</c:v>
                </c:pt>
                <c:pt idx="2">
                  <c:v>#N/A</c:v>
                </c:pt>
                <c:pt idx="3">
                  <c:v>4.7300000000000004</c:v>
                </c:pt>
                <c:pt idx="4">
                  <c:v>#N/A</c:v>
                </c:pt>
                <c:pt idx="5">
                  <c:v>7.94</c:v>
                </c:pt>
                <c:pt idx="6">
                  <c:v>#N/A</c:v>
                </c:pt>
                <c:pt idx="7">
                  <c:v>5.69</c:v>
                </c:pt>
                <c:pt idx="8">
                  <c:v>#N/A</c:v>
                </c:pt>
                <c:pt idx="9">
                  <c:v>8.69</c:v>
                </c:pt>
              </c:numCache>
            </c:numRef>
          </c:val>
          <c:extLst>
            <c:ext xmlns:c16="http://schemas.microsoft.com/office/drawing/2014/chart" uri="{C3380CC4-5D6E-409C-BE32-E72D297353CC}">
              <c16:uniqueId val="{00000009-42C9-4AB4-B94B-9507D46720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1985</c:v>
                </c:pt>
                <c:pt idx="5">
                  <c:v>1988</c:v>
                </c:pt>
                <c:pt idx="8">
                  <c:v>1937</c:v>
                </c:pt>
                <c:pt idx="11">
                  <c:v>1839</c:v>
                </c:pt>
                <c:pt idx="14">
                  <c:v>1966</c:v>
                </c:pt>
              </c:numCache>
            </c:numRef>
          </c:val>
          <c:extLst>
            <c:ext xmlns:c16="http://schemas.microsoft.com/office/drawing/2014/chart" uri="{C3380CC4-5D6E-409C-BE32-E72D297353CC}">
              <c16:uniqueId val="{00000000-8F09-4BC2-B69E-2572062804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09-4BC2-B69E-2572062804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15</c:v>
                </c:pt>
                <c:pt idx="6">
                  <c:v>13</c:v>
                </c:pt>
                <c:pt idx="9">
                  <c:v>0</c:v>
                </c:pt>
                <c:pt idx="12">
                  <c:v>1</c:v>
                </c:pt>
              </c:numCache>
            </c:numRef>
          </c:val>
          <c:extLst>
            <c:ext xmlns:c16="http://schemas.microsoft.com/office/drawing/2014/chart" uri="{C3380CC4-5D6E-409C-BE32-E72D297353CC}">
              <c16:uniqueId val="{00000002-8F09-4BC2-B69E-2572062804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46</c:v>
                </c:pt>
                <c:pt idx="6">
                  <c:v>48</c:v>
                </c:pt>
                <c:pt idx="9">
                  <c:v>44</c:v>
                </c:pt>
                <c:pt idx="12">
                  <c:v>38</c:v>
                </c:pt>
              </c:numCache>
            </c:numRef>
          </c:val>
          <c:extLst>
            <c:ext xmlns:c16="http://schemas.microsoft.com/office/drawing/2014/chart" uri="{C3380CC4-5D6E-409C-BE32-E72D297353CC}">
              <c16:uniqueId val="{00000003-8F09-4BC2-B69E-2572062804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751</c:v>
                </c:pt>
                <c:pt idx="3">
                  <c:v>733</c:v>
                </c:pt>
                <c:pt idx="6">
                  <c:v>715</c:v>
                </c:pt>
                <c:pt idx="9">
                  <c:v>710</c:v>
                </c:pt>
                <c:pt idx="12">
                  <c:v>694</c:v>
                </c:pt>
              </c:numCache>
            </c:numRef>
          </c:val>
          <c:extLst>
            <c:ext xmlns:c16="http://schemas.microsoft.com/office/drawing/2014/chart" uri="{C3380CC4-5D6E-409C-BE32-E72D297353CC}">
              <c16:uniqueId val="{00000004-8F09-4BC2-B69E-2572062804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09-4BC2-B69E-2572062804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09-4BC2-B69E-2572062804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2370</c:v>
                </c:pt>
                <c:pt idx="3">
                  <c:v>2373</c:v>
                </c:pt>
                <c:pt idx="6">
                  <c:v>2451</c:v>
                </c:pt>
                <c:pt idx="9">
                  <c:v>2389</c:v>
                </c:pt>
                <c:pt idx="12">
                  <c:v>2345</c:v>
                </c:pt>
              </c:numCache>
            </c:numRef>
          </c:val>
          <c:extLst>
            <c:ext xmlns:c16="http://schemas.microsoft.com/office/drawing/2014/chart" uri="{C3380CC4-5D6E-409C-BE32-E72D297353CC}">
              <c16:uniqueId val="{00000007-8F09-4BC2-B69E-2572062804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1199</c:v>
                </c:pt>
                <c:pt idx="2">
                  <c:v>#N/A</c:v>
                </c:pt>
                <c:pt idx="3">
                  <c:v>#N/A</c:v>
                </c:pt>
                <c:pt idx="4">
                  <c:v>1179</c:v>
                </c:pt>
                <c:pt idx="5">
                  <c:v>#N/A</c:v>
                </c:pt>
                <c:pt idx="6">
                  <c:v>#N/A</c:v>
                </c:pt>
                <c:pt idx="7">
                  <c:v>1290</c:v>
                </c:pt>
                <c:pt idx="8">
                  <c:v>#N/A</c:v>
                </c:pt>
                <c:pt idx="9">
                  <c:v>#N/A</c:v>
                </c:pt>
                <c:pt idx="10">
                  <c:v>1304</c:v>
                </c:pt>
                <c:pt idx="11">
                  <c:v>#N/A</c:v>
                </c:pt>
                <c:pt idx="12">
                  <c:v>#N/A</c:v>
                </c:pt>
                <c:pt idx="13">
                  <c:v>1112</c:v>
                </c:pt>
                <c:pt idx="14">
                  <c:v>#N/A</c:v>
                </c:pt>
              </c:numCache>
            </c:numRef>
          </c:val>
          <c:smooth val="0"/>
          <c:extLst>
            <c:ext xmlns:c16="http://schemas.microsoft.com/office/drawing/2014/chart" uri="{C3380CC4-5D6E-409C-BE32-E72D297353CC}">
              <c16:uniqueId val="{00000008-8F09-4BC2-B69E-2572062804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20649</c:v>
                </c:pt>
                <c:pt idx="5">
                  <c:v>21345</c:v>
                </c:pt>
                <c:pt idx="8">
                  <c:v>21936</c:v>
                </c:pt>
                <c:pt idx="11">
                  <c:v>22518</c:v>
                </c:pt>
                <c:pt idx="14">
                  <c:v>22377</c:v>
                </c:pt>
              </c:numCache>
            </c:numRef>
          </c:val>
          <c:extLst>
            <c:ext xmlns:c16="http://schemas.microsoft.com/office/drawing/2014/chart" uri="{C3380CC4-5D6E-409C-BE32-E72D297353CC}">
              <c16:uniqueId val="{00000000-3015-4DDB-9132-8C015AFBFD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243</c:v>
                </c:pt>
                <c:pt idx="5">
                  <c:v>213</c:v>
                </c:pt>
                <c:pt idx="8">
                  <c:v>192</c:v>
                </c:pt>
                <c:pt idx="11">
                  <c:v>182</c:v>
                </c:pt>
                <c:pt idx="14">
                  <c:v>157</c:v>
                </c:pt>
              </c:numCache>
            </c:numRef>
          </c:val>
          <c:extLst>
            <c:ext xmlns:c16="http://schemas.microsoft.com/office/drawing/2014/chart" uri="{C3380CC4-5D6E-409C-BE32-E72D297353CC}">
              <c16:uniqueId val="{00000001-3015-4DDB-9132-8C015AFBFD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7811</c:v>
                </c:pt>
                <c:pt idx="5">
                  <c:v>9374</c:v>
                </c:pt>
                <c:pt idx="8">
                  <c:v>9791</c:v>
                </c:pt>
                <c:pt idx="11">
                  <c:v>10266</c:v>
                </c:pt>
                <c:pt idx="14">
                  <c:v>11332</c:v>
                </c:pt>
              </c:numCache>
            </c:numRef>
          </c:val>
          <c:extLst>
            <c:ext xmlns:c16="http://schemas.microsoft.com/office/drawing/2014/chart" uri="{C3380CC4-5D6E-409C-BE32-E72D297353CC}">
              <c16:uniqueId val="{00000002-3015-4DDB-9132-8C015AFBFD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15-4DDB-9132-8C015AFBFD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15-4DDB-9132-8C015AFBFD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15-4DDB-9132-8C015AFBFD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3748</c:v>
                </c:pt>
                <c:pt idx="3">
                  <c:v>3522</c:v>
                </c:pt>
                <c:pt idx="6">
                  <c:v>3314</c:v>
                </c:pt>
                <c:pt idx="9">
                  <c:v>3180</c:v>
                </c:pt>
                <c:pt idx="12">
                  <c:v>3032</c:v>
                </c:pt>
              </c:numCache>
            </c:numRef>
          </c:val>
          <c:extLst>
            <c:ext xmlns:c16="http://schemas.microsoft.com/office/drawing/2014/chart" uri="{C3380CC4-5D6E-409C-BE32-E72D297353CC}">
              <c16:uniqueId val="{00000006-3015-4DDB-9132-8C015AFBFD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296</c:v>
                </c:pt>
                <c:pt idx="3">
                  <c:v>259</c:v>
                </c:pt>
                <c:pt idx="6">
                  <c:v>213</c:v>
                </c:pt>
                <c:pt idx="9">
                  <c:v>170</c:v>
                </c:pt>
                <c:pt idx="12">
                  <c:v>133</c:v>
                </c:pt>
              </c:numCache>
            </c:numRef>
          </c:val>
          <c:extLst>
            <c:ext xmlns:c16="http://schemas.microsoft.com/office/drawing/2014/chart" uri="{C3380CC4-5D6E-409C-BE32-E72D297353CC}">
              <c16:uniqueId val="{00000007-3015-4DDB-9132-8C015AFBFD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7334</c:v>
                </c:pt>
                <c:pt idx="3">
                  <c:v>7052</c:v>
                </c:pt>
                <c:pt idx="6">
                  <c:v>6627</c:v>
                </c:pt>
                <c:pt idx="9">
                  <c:v>6136</c:v>
                </c:pt>
                <c:pt idx="12">
                  <c:v>5664</c:v>
                </c:pt>
              </c:numCache>
            </c:numRef>
          </c:val>
          <c:extLst>
            <c:ext xmlns:c16="http://schemas.microsoft.com/office/drawing/2014/chart" uri="{C3380CC4-5D6E-409C-BE32-E72D297353CC}">
              <c16:uniqueId val="{00000008-3015-4DDB-9132-8C015AFBFD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95</c:v>
                </c:pt>
                <c:pt idx="3">
                  <c:v>78</c:v>
                </c:pt>
                <c:pt idx="6">
                  <c:v>91</c:v>
                </c:pt>
                <c:pt idx="9">
                  <c:v>103</c:v>
                </c:pt>
                <c:pt idx="12">
                  <c:v>136</c:v>
                </c:pt>
              </c:numCache>
            </c:numRef>
          </c:val>
          <c:extLst>
            <c:ext xmlns:c16="http://schemas.microsoft.com/office/drawing/2014/chart" uri="{C3380CC4-5D6E-409C-BE32-E72D297353CC}">
              <c16:uniqueId val="{00000009-3015-4DDB-9132-8C015AFBFD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23883</c:v>
                </c:pt>
                <c:pt idx="3">
                  <c:v>24580</c:v>
                </c:pt>
                <c:pt idx="6">
                  <c:v>25001</c:v>
                </c:pt>
                <c:pt idx="9">
                  <c:v>24732</c:v>
                </c:pt>
                <c:pt idx="12">
                  <c:v>25434</c:v>
                </c:pt>
              </c:numCache>
            </c:numRef>
          </c:val>
          <c:extLst>
            <c:ext xmlns:c16="http://schemas.microsoft.com/office/drawing/2014/chart" uri="{C3380CC4-5D6E-409C-BE32-E72D297353CC}">
              <c16:uniqueId val="{0000000A-3015-4DDB-9132-8C015AFBFD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6654</c:v>
                </c:pt>
                <c:pt idx="2">
                  <c:v>#N/A</c:v>
                </c:pt>
                <c:pt idx="3">
                  <c:v>#N/A</c:v>
                </c:pt>
                <c:pt idx="4">
                  <c:v>4558</c:v>
                </c:pt>
                <c:pt idx="5">
                  <c:v>#N/A</c:v>
                </c:pt>
                <c:pt idx="6">
                  <c:v>#N/A</c:v>
                </c:pt>
                <c:pt idx="7">
                  <c:v>3327</c:v>
                </c:pt>
                <c:pt idx="8">
                  <c:v>#N/A</c:v>
                </c:pt>
                <c:pt idx="9">
                  <c:v>#N/A</c:v>
                </c:pt>
                <c:pt idx="10">
                  <c:v>1356</c:v>
                </c:pt>
                <c:pt idx="11">
                  <c:v>#N/A</c:v>
                </c:pt>
                <c:pt idx="12">
                  <c:v>#N/A</c:v>
                </c:pt>
                <c:pt idx="13">
                  <c:v>532</c:v>
                </c:pt>
                <c:pt idx="14">
                  <c:v>#N/A</c:v>
                </c:pt>
              </c:numCache>
            </c:numRef>
          </c:val>
          <c:smooth val="0"/>
          <c:extLst>
            <c:ext xmlns:c16="http://schemas.microsoft.com/office/drawing/2014/chart" uri="{C3380CC4-5D6E-409C-BE32-E72D297353CC}">
              <c16:uniqueId val="{0000000B-3015-4DDB-9132-8C015AFBFD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3420</c:v>
                </c:pt>
                <c:pt idx="1">
                  <c:v>3154</c:v>
                </c:pt>
                <c:pt idx="2">
                  <c:v>3091</c:v>
                </c:pt>
              </c:numCache>
            </c:numRef>
          </c:val>
          <c:extLst>
            <c:ext xmlns:c16="http://schemas.microsoft.com/office/drawing/2014/chart" uri="{C3380CC4-5D6E-409C-BE32-E72D297353CC}">
              <c16:uniqueId val="{00000000-CFEC-4D3D-89B4-A656DA9299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3190</c:v>
                </c:pt>
                <c:pt idx="1">
                  <c:v>3694</c:v>
                </c:pt>
                <c:pt idx="2">
                  <c:v>4024</c:v>
                </c:pt>
              </c:numCache>
            </c:numRef>
          </c:val>
          <c:extLst>
            <c:ext xmlns:c16="http://schemas.microsoft.com/office/drawing/2014/chart" uri="{C3380CC4-5D6E-409C-BE32-E72D297353CC}">
              <c16:uniqueId val="{00000001-CFEC-4D3D-89B4-A656DA9299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2131</c:v>
                </c:pt>
                <c:pt idx="1">
                  <c:v>2514</c:v>
                </c:pt>
                <c:pt idx="2">
                  <c:v>3341</c:v>
                </c:pt>
              </c:numCache>
            </c:numRef>
          </c:val>
          <c:extLst>
            <c:ext xmlns:c16="http://schemas.microsoft.com/office/drawing/2014/chart" uri="{C3380CC4-5D6E-409C-BE32-E72D297353CC}">
              <c16:uniqueId val="{00000002-CFEC-4D3D-89B4-A656DA9299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元利償還金等では、平成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債の緊急防災・減災事業債の償還終了に伴い元利償還金が減、公営企業債の元利償還金に対する繰入金などが減となったほか、算入公債費等では、災害復旧費等に係る基準財政需要額が増となったことから、実質公債費比率の分子の金額は減となった。</a:t>
          </a:r>
        </a:p>
        <a:p>
          <a:r>
            <a:rPr kumimoji="1" lang="ja-JP" altLang="en-US" sz="1400">
              <a:latin typeface="ＭＳ ゴシック" pitchFamily="49" charset="-128"/>
              <a:ea typeface="ＭＳ ゴシック" pitchFamily="49" charset="-128"/>
            </a:rPr>
            <a:t>　令和元年度以降芸術文化館整備等の大型事業の実施に伴い地方債現在高が増となっていることから、今後も実質公債費比率の分子は高い水準で推移することが見込まれる。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半を占める一般会計等に係る地方債の現在高は、令和元年度以降、学校給食センターや芸術文化館の整備などにより増加してきた一方で、大型事業に係る地方債の償還に実質的に必要となる金額を減債基金に積み立てたことや、公営企業債に対する繰入見込額が減少傾向にあることにより、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富山県氷見市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将来的な公債費の負担軽減を図るため、減債基金に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百万円を積み立てたほか、ふるさと応援寄附金が前年度を上回り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百万円を超え、各基金への積立額が増加したこと等から、基金残高は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行財政運営が財政的に滞ることがないように必要な基金の残高を確保するとともに、適時適切に事業費の充当を実施する。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ふるさとづくり基金：魅力あるふるさとづくりを行うための事業への充当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教育文化振興基金：教育文化の振興に要する事業への充当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社会福祉事業振興基金：児童・高齢者等の社会福祉を増進させる事業への充当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公共施設等再編整備基金：公共施設等の再編整備事業への充当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「安部」人づくり基金：青少年育成事業への充当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ふるさと応援寄附金の増加等により、特定目的基金全体の残高が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引き続きそれぞれの目的に応じて積み立てするとともに、必要に応じてその財源を活用して事業に取り組んでいく。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百万円を積み立てたが、震災の影響もあり財源不足対応のため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今後も必要な残高を確保しつつ、財源が必要となれば取り崩して、適切に対応していく。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将来の過疎対策事業債及び辺地対策事業債の償還に備えるため、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年度債について新たに積み立てた結果、基金残高が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今後、過疎対策事業債の借入に伴う償還額が年々増加していくことから、将来的な財政負担の軽減を図るため、適時適切に取崩しを実施していくとともに財政状況を勘案しながら積み立ても実施していく。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42,167
41,540
230.54
30,367,283
29,097,725
1,101,460
12,654,385
25,434,043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財政基盤が脆弱であることから、類似団体内平均に比べて低くなっているが、その差は平成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ポイントに対して、令和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ポイントと一定程度の改善傾向は見受けられる。</a:t>
          </a:r>
        </a:p>
        <a:p>
          <a:r>
            <a:rPr kumimoji="1" lang="ja-JP" altLang="en-US" sz="1300">
              <a:latin typeface="ＭＳ Ｐゴシック" panose="020B0600070205080204" pitchFamily="50" charset="-128"/>
              <a:ea typeface="ＭＳ Ｐゴシック" panose="020B0600070205080204" pitchFamily="50" charset="-128"/>
            </a:rPr>
            <a:t>　地方交付税に依存する歳入構造の中で、「氷見市行政改革プラン」に基づく行政の効率化や、中長期財政見通しを反映した予算編成など、安定的な財政運営に向けて引き続き取り組んでいく。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年度は経常経費充当一般財源のうち人件費が</a:t>
          </a:r>
          <a:r>
            <a:rPr kumimoji="1" lang="en-US" altLang="ja-JP" sz="1300">
              <a:latin typeface="ＭＳ Ｐゴシック" panose="020B0600070205080204" pitchFamily="50" charset="-128"/>
              <a:ea typeface="ＭＳ Ｐゴシック" panose="020B0600070205080204" pitchFamily="50" charset="-128"/>
            </a:rPr>
            <a:t>135,631</a:t>
          </a:r>
          <a:r>
            <a:rPr kumimoji="1" lang="ja-JP" altLang="en-US" sz="1300">
              <a:latin typeface="ＭＳ Ｐゴシック" panose="020B0600070205080204" pitchFamily="50" charset="-128"/>
              <a:ea typeface="ＭＳ Ｐゴシック" panose="020B0600070205080204" pitchFamily="50" charset="-128"/>
            </a:rPr>
            <a:t>千円の増、物件費が</a:t>
          </a:r>
          <a:r>
            <a:rPr kumimoji="1" lang="en-US" altLang="ja-JP" sz="1300">
              <a:latin typeface="ＭＳ Ｐゴシック" panose="020B0600070205080204" pitchFamily="50" charset="-128"/>
              <a:ea typeface="ＭＳ Ｐゴシック" panose="020B0600070205080204" pitchFamily="50" charset="-128"/>
            </a:rPr>
            <a:t>157,389</a:t>
          </a:r>
          <a:r>
            <a:rPr kumimoji="1" lang="ja-JP" altLang="en-US" sz="1300">
              <a:latin typeface="ＭＳ Ｐゴシック" panose="020B0600070205080204" pitchFamily="50" charset="-128"/>
              <a:ea typeface="ＭＳ Ｐゴシック" panose="020B0600070205080204" pitchFamily="50" charset="-128"/>
            </a:rPr>
            <a:t>千円の増となったことなどから令和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ポイント比率が上昇しているが、類似団体平均値も同様に令和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年度比で比率が上昇している。</a:t>
          </a:r>
        </a:p>
        <a:p>
          <a:r>
            <a:rPr kumimoji="1" lang="ja-JP" altLang="en-US" sz="1300">
              <a:latin typeface="ＭＳ Ｐゴシック" panose="020B0600070205080204" pitchFamily="50" charset="-128"/>
              <a:ea typeface="ＭＳ Ｐゴシック" panose="020B0600070205080204" pitchFamily="50" charset="-128"/>
            </a:rPr>
            <a:t>　そのほかの比率の上昇要因として、経常一般財源収入等のうち、市税の減等が挙げられる。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135467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295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71120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6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61</xdr:row>
      <xdr:rowOff>6773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0327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159173</xdr:rowOff>
    </xdr:from>
    <xdr:to>
      <xdr:col>11</xdr:col>
      <xdr:colOff>31750</xdr:colOff>
      <xdr:row>62</xdr:row>
      <xdr:rowOff>4233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03273"/>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108373</xdr:rowOff>
    </xdr:from>
    <xdr:to>
      <xdr:col>11</xdr:col>
      <xdr:colOff>82550</xdr:colOff>
      <xdr:row>59</xdr:row>
      <xdr:rowOff>38523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48700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年度は人件費の増に加え、新型コロナワクチンが定期接種化したことによる予防接種事業費が増になったことなどにより、人口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人当たり人件費、物件費が大幅に増加している。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169498</xdr:rowOff>
    </xdr:from>
    <xdr:to>
      <xdr:col>23</xdr:col>
      <xdr:colOff>133350</xdr:colOff>
      <xdr:row>84</xdr:row>
      <xdr:rowOff>91661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8398"/>
          <a:ext cx="838200" cy="26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142632</xdr:rowOff>
    </xdr:from>
    <xdr:to>
      <xdr:col>19</xdr:col>
      <xdr:colOff>133350</xdr:colOff>
      <xdr:row>82</xdr:row>
      <xdr:rowOff>169498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1532"/>
          <a:ext cx="8890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87480</xdr:rowOff>
    </xdr:from>
    <xdr:to>
      <xdr:col>15</xdr:col>
      <xdr:colOff>82550</xdr:colOff>
      <xdr:row>82</xdr:row>
      <xdr:rowOff>142632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6380"/>
          <a:ext cx="889000" cy="5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65160</xdr:rowOff>
    </xdr:from>
    <xdr:to>
      <xdr:col>11</xdr:col>
      <xdr:colOff>31750</xdr:colOff>
      <xdr:row>82</xdr:row>
      <xdr:rowOff>87480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4060"/>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40861</xdr:rowOff>
    </xdr:from>
    <xdr:to>
      <xdr:col>23</xdr:col>
      <xdr:colOff>184150</xdr:colOff>
      <xdr:row>84</xdr:row>
      <xdr:rowOff>142461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12938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118698</xdr:rowOff>
    </xdr:from>
    <xdr:to>
      <xdr:col>19</xdr:col>
      <xdr:colOff>184150</xdr:colOff>
      <xdr:row>83</xdr:row>
      <xdr:rowOff>48848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59025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6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91832</xdr:rowOff>
    </xdr:from>
    <xdr:to>
      <xdr:col>15</xdr:col>
      <xdr:colOff>133350</xdr:colOff>
      <xdr:row>83</xdr:row>
      <xdr:rowOff>21982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32159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36680</xdr:rowOff>
    </xdr:from>
    <xdr:to>
      <xdr:col>11</xdr:col>
      <xdr:colOff>82550</xdr:colOff>
      <xdr:row>82</xdr:row>
      <xdr:rowOff>138280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148457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14360</xdr:rowOff>
    </xdr:from>
    <xdr:to>
      <xdr:col>7</xdr:col>
      <xdr:colOff>31750</xdr:colOff>
      <xdr:row>82</xdr:row>
      <xdr:rowOff>115960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126137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年度に類似団体内平均値を下回ったが、令和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年度には同指数となり、令和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ポイントとなったが、令和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ポイントとなった。高齢者層における平均給料額が高くなっていることから、ラスパイレス指数が類似団体より高くなっている。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今後は、機構改革や定員管理計画の見直しにより適切な管理職員数を設定する等して、ラスパイレス指数の抑制に努めていく。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601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084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年度までは増加傾向にあり、令和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年度ではわずかに減少したが、令和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年度以降は再び増加している。類似団体内平均値との差は、令和元年度に</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人まで縮小したが、その後は拡大傾向にあり、令和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人まで拡大した。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68822</xdr:rowOff>
    </xdr:from>
    <xdr:to>
      <xdr:col>81</xdr:col>
      <xdr:colOff>44450</xdr:colOff>
      <xdr:row>61</xdr:row>
      <xdr:rowOff>89505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7272"/>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58480</xdr:rowOff>
    </xdr:from>
    <xdr:to>
      <xdr:col>77</xdr:col>
      <xdr:colOff>44450</xdr:colOff>
      <xdr:row>61</xdr:row>
      <xdr:rowOff>68822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693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58480</xdr:rowOff>
    </xdr:from>
    <xdr:to>
      <xdr:col>72</xdr:col>
      <xdr:colOff>203200</xdr:colOff>
      <xdr:row>61</xdr:row>
      <xdr:rowOff>79163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1693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59630</xdr:rowOff>
    </xdr:from>
    <xdr:to>
      <xdr:col>68</xdr:col>
      <xdr:colOff>152400</xdr:colOff>
      <xdr:row>61</xdr:row>
      <xdr:rowOff>79163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8080"/>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38705</xdr:rowOff>
    </xdr:from>
    <xdr:to>
      <xdr:col>81</xdr:col>
      <xdr:colOff>95250</xdr:colOff>
      <xdr:row>61</xdr:row>
      <xdr:rowOff>140305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55232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18022</xdr:rowOff>
    </xdr:from>
    <xdr:to>
      <xdr:col>77</xdr:col>
      <xdr:colOff>95250</xdr:colOff>
      <xdr:row>61</xdr:row>
      <xdr:rowOff>119622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129799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7680</xdr:rowOff>
    </xdr:from>
    <xdr:to>
      <xdr:col>73</xdr:col>
      <xdr:colOff>44450</xdr:colOff>
      <xdr:row>61</xdr:row>
      <xdr:rowOff>109280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119457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8830</xdr:rowOff>
    </xdr:from>
    <xdr:to>
      <xdr:col>64</xdr:col>
      <xdr:colOff>152400</xdr:colOff>
      <xdr:row>61</xdr:row>
      <xdr:rowOff>110430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120607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普通交付税の増などにより標準財政規模が増となったことなどにより、単年度の比率は前年度比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10.37</a:t>
          </a:r>
          <a:r>
            <a:rPr kumimoji="1" lang="ja-JP" altLang="en-US" sz="1300">
              <a:latin typeface="ＭＳ Ｐゴシック" panose="020B0600070205080204" pitchFamily="50" charset="-128"/>
              <a:ea typeface="ＭＳ Ｐゴシック" panose="020B0600070205080204" pitchFamily="50" charset="-128"/>
            </a:rPr>
            <a:t>％となり、前年度算入していた令和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年度の比率が</a:t>
          </a:r>
          <a:r>
            <a:rPr kumimoji="1" lang="en-US" altLang="ja-JP" sz="1300">
              <a:latin typeface="ＭＳ Ｐゴシック" panose="020B0600070205080204" pitchFamily="50" charset="-128"/>
              <a:ea typeface="ＭＳ Ｐゴシック" panose="020B0600070205080204" pitchFamily="50" charset="-128"/>
            </a:rPr>
            <a:t>10.87</a:t>
          </a:r>
          <a:r>
            <a:rPr kumimoji="1" lang="ja-JP" altLang="en-US" sz="1300">
              <a:latin typeface="ＭＳ Ｐゴシック" panose="020B0600070205080204" pitchFamily="50" charset="-128"/>
              <a:ea typeface="ＭＳ Ｐゴシック" panose="020B0600070205080204" pitchFamily="50" charset="-128"/>
            </a:rPr>
            <a:t>％だったことから、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159455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119239</xdr:rowOff>
    </xdr:from>
    <xdr:to>
      <xdr:col>77</xdr:col>
      <xdr:colOff>44450</xdr:colOff>
      <xdr:row>42</xdr:row>
      <xdr:rowOff>159455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2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119239</xdr:rowOff>
    </xdr:from>
    <xdr:to>
      <xdr:col>72</xdr:col>
      <xdr:colOff>203200</xdr:colOff>
      <xdr:row>42</xdr:row>
      <xdr:rowOff>119239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92428</xdr:rowOff>
    </xdr:from>
    <xdr:to>
      <xdr:col>68</xdr:col>
      <xdr:colOff>152400</xdr:colOff>
      <xdr:row>42</xdr:row>
      <xdr:rowOff>119239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108655</xdr:rowOff>
    </xdr:from>
    <xdr:to>
      <xdr:col>77</xdr:col>
      <xdr:colOff>95250</xdr:colOff>
      <xdr:row>43</xdr:row>
      <xdr:rowOff>38805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23582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68439</xdr:rowOff>
    </xdr:from>
    <xdr:to>
      <xdr:col>73</xdr:col>
      <xdr:colOff>44450</xdr:colOff>
      <xdr:row>42</xdr:row>
      <xdr:rowOff>170039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154816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68439</xdr:rowOff>
    </xdr:from>
    <xdr:to>
      <xdr:col>68</xdr:col>
      <xdr:colOff>203200</xdr:colOff>
      <xdr:row>42</xdr:row>
      <xdr:rowOff>170039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41628</xdr:rowOff>
    </xdr:from>
    <xdr:to>
      <xdr:col>64</xdr:col>
      <xdr:colOff>152400</xdr:colOff>
      <xdr:row>42</xdr:row>
      <xdr:rowOff>143228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128005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臨時財政対策債や一般単独事業債、公共事業等債などで償還が進んだことによる地方債現在高の減のほか、交付税措置率の高い財源を積極的に活用していることや、大型事業の地方債の償還に実質的に必要となる金額を減債基金てに積み立てていることなどから、将来負担比率は大幅に改善し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74447</xdr:rowOff>
    </xdr:from>
    <xdr:to>
      <xdr:col>81</xdr:col>
      <xdr:colOff>44450</xdr:colOff>
      <xdr:row>14</xdr:row>
      <xdr:rowOff>113055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4747"/>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59225</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9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113055</xdr:rowOff>
    </xdr:from>
    <xdr:to>
      <xdr:col>77</xdr:col>
      <xdr:colOff>44450</xdr:colOff>
      <xdr:row>15</xdr:row>
      <xdr:rowOff>32334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13355"/>
          <a:ext cx="8890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32334</xdr:rowOff>
    </xdr:from>
    <xdr:to>
      <xdr:col>72</xdr:col>
      <xdr:colOff>203200</xdr:colOff>
      <xdr:row>15</xdr:row>
      <xdr:rowOff>81559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04084"/>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81559</xdr:rowOff>
    </xdr:from>
    <xdr:to>
      <xdr:col>68</xdr:col>
      <xdr:colOff>152400</xdr:colOff>
      <xdr:row>16</xdr:row>
      <xdr:rowOff>15799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53309"/>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23647</xdr:rowOff>
    </xdr:from>
    <xdr:to>
      <xdr:col>81</xdr:col>
      <xdr:colOff>95250</xdr:colOff>
      <xdr:row>14</xdr:row>
      <xdr:rowOff>125247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116374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4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62255</xdr:rowOff>
    </xdr:from>
    <xdr:to>
      <xdr:col>77</xdr:col>
      <xdr:colOff>95250</xdr:colOff>
      <xdr:row>14</xdr:row>
      <xdr:rowOff>163855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3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152984</xdr:rowOff>
    </xdr:from>
    <xdr:to>
      <xdr:col>73</xdr:col>
      <xdr:colOff>44450</xdr:colOff>
      <xdr:row>15</xdr:row>
      <xdr:rowOff>83134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67911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3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30759</xdr:rowOff>
    </xdr:from>
    <xdr:to>
      <xdr:col>68</xdr:col>
      <xdr:colOff>203200</xdr:colOff>
      <xdr:row>15</xdr:row>
      <xdr:rowOff>132359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117136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8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136449</xdr:rowOff>
    </xdr:from>
    <xdr:to>
      <xdr:col>64</xdr:col>
      <xdr:colOff>152400</xdr:colOff>
      <xdr:row>16</xdr:row>
      <xdr:rowOff>66599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51376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42,167
41,540
230.54
30,367,283
29,097,725
1,101,460
12,654,385
25,434,043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年度は、消防広域化に伴い消防職員の人件費が補助費へと移行したことから、類似団体内平均値を下回り、以降同様の状態で推移している。令和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年度は、給与改定に伴い職員給与費や会計年度任用職員の報酬等が増となったが、類似団体内平均値との差は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ポイント拡大した。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人件費の増に加え、新型コロナワクチンが定期接種化したことによる予防接種事業費が増になったことなどにより、前年度比で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4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111760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4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生活保護扶助費のうち医療費分が増となったが、重度心身障害者等医療費助成が減となったため、比率は前年同ポイントとなった。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9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95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95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年度に下水道事業会計が法適用移行したことに伴い、類似団体平均値との差が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ポイントまで縮まり、以降同程度の水準で推移している。令和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年度は、医療費の増等に伴う後期高齢者医療事業に関連する繰出金や介護保険特別会計への繰出金の増等により、比率は微増した。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49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81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58</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815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消防広域事務委託費の増等により比率が増となった。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11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71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706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年度は普通交付税の増等による一般財源の増等により比率が大きく下降したことに加え、類似団体平均値との差も縮まったが、令和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年度から過疎対策事業債の償還が本格化したことから、類似団体平均値との差は再び開いている。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62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79</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46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79</xdr:row>
      <xdr:rowOff>8889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46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公債費では、類似団体内平均値を上回る水準にあったが、公債費以外では下回る水準となっており、経常収支比率を特に高めている要因は公債費であることがわかる。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76</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560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97282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19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731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75</xdr:row>
      <xdr:rowOff>152146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7315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41927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158259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63690</xdr:rowOff>
    </xdr:from>
    <xdr:to>
      <xdr:col>29</xdr:col>
      <xdr:colOff>127000</xdr:colOff>
      <xdr:row>18</xdr:row>
      <xdr:rowOff>143396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7415"/>
          <a:ext cx="647700" cy="79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143396</xdr:rowOff>
    </xdr:from>
    <xdr:to>
      <xdr:col>26</xdr:col>
      <xdr:colOff>50800</xdr:colOff>
      <xdr:row>19</xdr:row>
      <xdr:rowOff>6337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7121"/>
          <a:ext cx="698500" cy="3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6337</xdr:rowOff>
    </xdr:from>
    <xdr:to>
      <xdr:col>22</xdr:col>
      <xdr:colOff>114300</xdr:colOff>
      <xdr:row>19</xdr:row>
      <xdr:rowOff>27699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1512"/>
          <a:ext cx="698500" cy="2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27699</xdr:rowOff>
    </xdr:from>
    <xdr:to>
      <xdr:col>18</xdr:col>
      <xdr:colOff>177800</xdr:colOff>
      <xdr:row>19</xdr:row>
      <xdr:rowOff>43409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2874"/>
          <a:ext cx="698500" cy="15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12890</xdr:rowOff>
    </xdr:from>
    <xdr:to>
      <xdr:col>29</xdr:col>
      <xdr:colOff>177800</xdr:colOff>
      <xdr:row>18</xdr:row>
      <xdr:rowOff>114490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6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156417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92596</xdr:rowOff>
    </xdr:from>
    <xdr:to>
      <xdr:col>26</xdr:col>
      <xdr:colOff>101600</xdr:colOff>
      <xdr:row>19</xdr:row>
      <xdr:rowOff>22746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126987</xdr:rowOff>
    </xdr:from>
    <xdr:to>
      <xdr:col>22</xdr:col>
      <xdr:colOff>165100</xdr:colOff>
      <xdr:row>19</xdr:row>
      <xdr:rowOff>57137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41914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148349</xdr:rowOff>
    </xdr:from>
    <xdr:to>
      <xdr:col>19</xdr:col>
      <xdr:colOff>38100</xdr:colOff>
      <xdr:row>19</xdr:row>
      <xdr:rowOff>78499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63276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164059</xdr:rowOff>
    </xdr:from>
    <xdr:to>
      <xdr:col>15</xdr:col>
      <xdr:colOff>101600</xdr:colOff>
      <xdr:row>19</xdr:row>
      <xdr:rowOff>94209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7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78986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14561</xdr:rowOff>
    </xdr:from>
    <xdr:to>
      <xdr:col>29</xdr:col>
      <xdr:colOff>127000</xdr:colOff>
      <xdr:row>35</xdr:row>
      <xdr:rowOff>139214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24911"/>
          <a:ext cx="647700" cy="12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14561</xdr:rowOff>
    </xdr:from>
    <xdr:to>
      <xdr:col>26</xdr:col>
      <xdr:colOff>50800</xdr:colOff>
      <xdr:row>35</xdr:row>
      <xdr:rowOff>44769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24911"/>
          <a:ext cx="6985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44769</xdr:rowOff>
    </xdr:from>
    <xdr:to>
      <xdr:col>22</xdr:col>
      <xdr:colOff>114300</xdr:colOff>
      <xdr:row>35</xdr:row>
      <xdr:rowOff>141794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55119"/>
          <a:ext cx="698500" cy="97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141794</xdr:rowOff>
    </xdr:from>
    <xdr:to>
      <xdr:col>18</xdr:col>
      <xdr:colOff>177800</xdr:colOff>
      <xdr:row>35</xdr:row>
      <xdr:rowOff>147280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52144"/>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88414</xdr:rowOff>
    </xdr:from>
    <xdr:to>
      <xdr:col>29</xdr:col>
      <xdr:colOff>177800</xdr:colOff>
      <xdr:row>35</xdr:row>
      <xdr:rowOff>190014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98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276391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306661</xdr:rowOff>
    </xdr:from>
    <xdr:to>
      <xdr:col>26</xdr:col>
      <xdr:colOff>101600</xdr:colOff>
      <xdr:row>35</xdr:row>
      <xdr:rowOff>65361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7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75539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42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336869</xdr:rowOff>
    </xdr:from>
    <xdr:to>
      <xdr:col>22</xdr:col>
      <xdr:colOff>165100</xdr:colOff>
      <xdr:row>35</xdr:row>
      <xdr:rowOff>95569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0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105746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7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90994</xdr:rowOff>
    </xdr:from>
    <xdr:to>
      <xdr:col>19</xdr:col>
      <xdr:colOff>38100</xdr:colOff>
      <xdr:row>35</xdr:row>
      <xdr:rowOff>192594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202771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96480</xdr:rowOff>
    </xdr:from>
    <xdr:to>
      <xdr:col>15</xdr:col>
      <xdr:colOff>101600</xdr:colOff>
      <xdr:row>35</xdr:row>
      <xdr:rowOff>198080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06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208257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42,167
41,540
230.54
30,367,283
29,097,725
1,101,460
12,654,385
25,434,043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148018</xdr:rowOff>
    </xdr:from>
    <xdr:to>
      <xdr:col>24</xdr:col>
      <xdr:colOff>63500</xdr:colOff>
      <xdr:row>35</xdr:row>
      <xdr:rowOff>52819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318"/>
          <a:ext cx="8382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52819</xdr:rowOff>
    </xdr:from>
    <xdr:to>
      <xdr:col>19</xdr:col>
      <xdr:colOff>177800</xdr:colOff>
      <xdr:row>35</xdr:row>
      <xdr:rowOff>68161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3569"/>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68161</xdr:rowOff>
    </xdr:from>
    <xdr:to>
      <xdr:col>15</xdr:col>
      <xdr:colOff>50800</xdr:colOff>
      <xdr:row>35</xdr:row>
      <xdr:rowOff>91453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8911"/>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91453</xdr:rowOff>
    </xdr:from>
    <xdr:to>
      <xdr:col>10</xdr:col>
      <xdr:colOff>114300</xdr:colOff>
      <xdr:row>35</xdr:row>
      <xdr:rowOff>110922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2203"/>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97218</xdr:rowOff>
    </xdr:from>
    <xdr:to>
      <xdr:col>24</xdr:col>
      <xdr:colOff>114300</xdr:colOff>
      <xdr:row>35</xdr:row>
      <xdr:rowOff>27368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75645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2019</xdr:rowOff>
    </xdr:from>
    <xdr:to>
      <xdr:col>20</xdr:col>
      <xdr:colOff>38100</xdr:colOff>
      <xdr:row>35</xdr:row>
      <xdr:rowOff>103619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94746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17361</xdr:rowOff>
    </xdr:from>
    <xdr:to>
      <xdr:col>15</xdr:col>
      <xdr:colOff>101600</xdr:colOff>
      <xdr:row>35</xdr:row>
      <xdr:rowOff>118961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110088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40653</xdr:rowOff>
    </xdr:from>
    <xdr:to>
      <xdr:col>10</xdr:col>
      <xdr:colOff>165100</xdr:colOff>
      <xdr:row>35</xdr:row>
      <xdr:rowOff>142253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133380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60122</xdr:rowOff>
    </xdr:from>
    <xdr:to>
      <xdr:col>6</xdr:col>
      <xdr:colOff>38100</xdr:colOff>
      <xdr:row>35</xdr:row>
      <xdr:rowOff>161722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126761</xdr:rowOff>
    </xdr:from>
    <xdr:to>
      <xdr:col>24</xdr:col>
      <xdr:colOff>63500</xdr:colOff>
      <xdr:row>57</xdr:row>
      <xdr:rowOff>87533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56511"/>
          <a:ext cx="8382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87533</xdr:rowOff>
    </xdr:from>
    <xdr:to>
      <xdr:col>19</xdr:col>
      <xdr:colOff>177800</xdr:colOff>
      <xdr:row>57</xdr:row>
      <xdr:rowOff>114105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0183"/>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114105</xdr:rowOff>
    </xdr:from>
    <xdr:to>
      <xdr:col>15</xdr:col>
      <xdr:colOff>50800</xdr:colOff>
      <xdr:row>58</xdr:row>
      <xdr:rowOff>25012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6755"/>
          <a:ext cx="889000" cy="8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25012</xdr:rowOff>
    </xdr:from>
    <xdr:to>
      <xdr:col>10</xdr:col>
      <xdr:colOff>114300</xdr:colOff>
      <xdr:row>58</xdr:row>
      <xdr:rowOff>64826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9112"/>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75961</xdr:rowOff>
    </xdr:from>
    <xdr:to>
      <xdr:col>24</xdr:col>
      <xdr:colOff>114300</xdr:colOff>
      <xdr:row>56</xdr:row>
      <xdr:rowOff>6111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98838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5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36733</xdr:rowOff>
    </xdr:from>
    <xdr:to>
      <xdr:col>20</xdr:col>
      <xdr:colOff>38100</xdr:colOff>
      <xdr:row>57</xdr:row>
      <xdr:rowOff>138333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154860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63305</xdr:rowOff>
    </xdr:from>
    <xdr:to>
      <xdr:col>15</xdr:col>
      <xdr:colOff>101600</xdr:colOff>
      <xdr:row>57</xdr:row>
      <xdr:rowOff>164905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156032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145662</xdr:rowOff>
    </xdr:from>
    <xdr:to>
      <xdr:col>10</xdr:col>
      <xdr:colOff>165100</xdr:colOff>
      <xdr:row>58</xdr:row>
      <xdr:rowOff>75812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66939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14026</xdr:rowOff>
    </xdr:from>
    <xdr:to>
      <xdr:col>6</xdr:col>
      <xdr:colOff>38100</xdr:colOff>
      <xdr:row>58</xdr:row>
      <xdr:rowOff>115626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106753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92360</xdr:rowOff>
    </xdr:from>
    <xdr:to>
      <xdr:col>24</xdr:col>
      <xdr:colOff>63500</xdr:colOff>
      <xdr:row>78</xdr:row>
      <xdr:rowOff>90703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4010"/>
          <a:ext cx="8382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78854</xdr:rowOff>
    </xdr:from>
    <xdr:to>
      <xdr:col>19</xdr:col>
      <xdr:colOff>177800</xdr:colOff>
      <xdr:row>78</xdr:row>
      <xdr:rowOff>90703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51954"/>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60071</xdr:rowOff>
    </xdr:from>
    <xdr:to>
      <xdr:col>15</xdr:col>
      <xdr:colOff>50800</xdr:colOff>
      <xdr:row>78</xdr:row>
      <xdr:rowOff>78854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3171"/>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26676</xdr:rowOff>
    </xdr:from>
    <xdr:to>
      <xdr:col>10</xdr:col>
      <xdr:colOff>114300</xdr:colOff>
      <xdr:row>78</xdr:row>
      <xdr:rowOff>60071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99776"/>
          <a:ext cx="889000" cy="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41560</xdr:rowOff>
    </xdr:from>
    <xdr:to>
      <xdr:col>24</xdr:col>
      <xdr:colOff>114300</xdr:colOff>
      <xdr:row>77</xdr:row>
      <xdr:rowOff>143160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64437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39903</xdr:rowOff>
    </xdr:from>
    <xdr:to>
      <xdr:col>20</xdr:col>
      <xdr:colOff>38100</xdr:colOff>
      <xdr:row>78</xdr:row>
      <xdr:rowOff>141503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132630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28054</xdr:rowOff>
    </xdr:from>
    <xdr:to>
      <xdr:col>15</xdr:col>
      <xdr:colOff>101600</xdr:colOff>
      <xdr:row>78</xdr:row>
      <xdr:rowOff>129654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120781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9271</xdr:rowOff>
    </xdr:from>
    <xdr:to>
      <xdr:col>10</xdr:col>
      <xdr:colOff>165100</xdr:colOff>
      <xdr:row>78</xdr:row>
      <xdr:rowOff>110871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101998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147326</xdr:rowOff>
    </xdr:from>
    <xdr:to>
      <xdr:col>6</xdr:col>
      <xdr:colOff>38100</xdr:colOff>
      <xdr:row>78</xdr:row>
      <xdr:rowOff>77476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94003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2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69390</xdr:rowOff>
    </xdr:from>
    <xdr:to>
      <xdr:col>24</xdr:col>
      <xdr:colOff>63500</xdr:colOff>
      <xdr:row>96</xdr:row>
      <xdr:rowOff>132842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8590"/>
          <a:ext cx="838200" cy="6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132842</xdr:rowOff>
    </xdr:from>
    <xdr:to>
      <xdr:col>19</xdr:col>
      <xdr:colOff>177800</xdr:colOff>
      <xdr:row>97</xdr:row>
      <xdr:rowOff>103952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92042"/>
          <a:ext cx="889000" cy="14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1505</xdr:rowOff>
    </xdr:from>
    <xdr:to>
      <xdr:col>15</xdr:col>
      <xdr:colOff>50800</xdr:colOff>
      <xdr:row>97</xdr:row>
      <xdr:rowOff>103952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32155"/>
          <a:ext cx="889000" cy="10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1505</xdr:rowOff>
    </xdr:from>
    <xdr:to>
      <xdr:col>10</xdr:col>
      <xdr:colOff>114300</xdr:colOff>
      <xdr:row>98</xdr:row>
      <xdr:rowOff>31615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32155"/>
          <a:ext cx="889000" cy="20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18590</xdr:rowOff>
    </xdr:from>
    <xdr:to>
      <xdr:col>24</xdr:col>
      <xdr:colOff>114300</xdr:colOff>
      <xdr:row>96</xdr:row>
      <xdr:rowOff>120190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41467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82042</xdr:rowOff>
    </xdr:from>
    <xdr:to>
      <xdr:col>20</xdr:col>
      <xdr:colOff>38100</xdr:colOff>
      <xdr:row>97</xdr:row>
      <xdr:rowOff>12192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28719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53152</xdr:rowOff>
    </xdr:from>
    <xdr:to>
      <xdr:col>15</xdr:col>
      <xdr:colOff>101600</xdr:colOff>
      <xdr:row>97</xdr:row>
      <xdr:rowOff>154752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145879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122155</xdr:rowOff>
    </xdr:from>
    <xdr:to>
      <xdr:col>10</xdr:col>
      <xdr:colOff>165100</xdr:colOff>
      <xdr:row>97</xdr:row>
      <xdr:rowOff>52305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43432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7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152265</xdr:rowOff>
    </xdr:from>
    <xdr:to>
      <xdr:col>6</xdr:col>
      <xdr:colOff>38100</xdr:colOff>
      <xdr:row>98</xdr:row>
      <xdr:rowOff>82415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73542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7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151336</xdr:rowOff>
    </xdr:from>
    <xdr:to>
      <xdr:col>55</xdr:col>
      <xdr:colOff>0</xdr:colOff>
      <xdr:row>36</xdr:row>
      <xdr:rowOff>62997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52086"/>
          <a:ext cx="838200" cy="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47117</xdr:rowOff>
    </xdr:from>
    <xdr:to>
      <xdr:col>50</xdr:col>
      <xdr:colOff>114300</xdr:colOff>
      <xdr:row>36</xdr:row>
      <xdr:rowOff>62997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19317"/>
          <a:ext cx="8890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47117</xdr:rowOff>
    </xdr:from>
    <xdr:to>
      <xdr:col>45</xdr:col>
      <xdr:colOff>177800</xdr:colOff>
      <xdr:row>36</xdr:row>
      <xdr:rowOff>89850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19317"/>
          <a:ext cx="889000" cy="4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65687</xdr:rowOff>
    </xdr:from>
    <xdr:to>
      <xdr:col>41</xdr:col>
      <xdr:colOff>50800</xdr:colOff>
      <xdr:row>36</xdr:row>
      <xdr:rowOff>89850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52087"/>
          <a:ext cx="889000" cy="70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100536</xdr:rowOff>
    </xdr:from>
    <xdr:to>
      <xdr:col>55</xdr:col>
      <xdr:colOff>50800</xdr:colOff>
      <xdr:row>36</xdr:row>
      <xdr:rowOff>30686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0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78963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12197</xdr:rowOff>
    </xdr:from>
    <xdr:to>
      <xdr:col>50</xdr:col>
      <xdr:colOff>165100</xdr:colOff>
      <xdr:row>36</xdr:row>
      <xdr:rowOff>113797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104924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167767</xdr:rowOff>
    </xdr:from>
    <xdr:to>
      <xdr:col>46</xdr:col>
      <xdr:colOff>38100</xdr:colOff>
      <xdr:row>36</xdr:row>
      <xdr:rowOff>97917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89044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39050</xdr:rowOff>
    </xdr:from>
    <xdr:to>
      <xdr:col>41</xdr:col>
      <xdr:colOff>101600</xdr:colOff>
      <xdr:row>36</xdr:row>
      <xdr:rowOff>140650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131777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0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14887</xdr:rowOff>
    </xdr:from>
    <xdr:to>
      <xdr:col>36</xdr:col>
      <xdr:colOff>165100</xdr:colOff>
      <xdr:row>32</xdr:row>
      <xdr:rowOff>116487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107614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9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37104</xdr:rowOff>
    </xdr:from>
    <xdr:to>
      <xdr:col>55</xdr:col>
      <xdr:colOff>0</xdr:colOff>
      <xdr:row>56</xdr:row>
      <xdr:rowOff>99123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38304"/>
          <a:ext cx="838200" cy="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111841</xdr:rowOff>
    </xdr:from>
    <xdr:to>
      <xdr:col>50</xdr:col>
      <xdr:colOff>114300</xdr:colOff>
      <xdr:row>56</xdr:row>
      <xdr:rowOff>37104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70141"/>
          <a:ext cx="889000" cy="26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111841</xdr:rowOff>
    </xdr:from>
    <xdr:to>
      <xdr:col>45</xdr:col>
      <xdr:colOff>177800</xdr:colOff>
      <xdr:row>54</xdr:row>
      <xdr:rowOff>127318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70141"/>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123142</xdr:rowOff>
    </xdr:from>
    <xdr:to>
      <xdr:col>41</xdr:col>
      <xdr:colOff>50800</xdr:colOff>
      <xdr:row>54</xdr:row>
      <xdr:rowOff>127318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81442"/>
          <a:ext cx="8890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48323</xdr:rowOff>
    </xdr:from>
    <xdr:to>
      <xdr:col>55</xdr:col>
      <xdr:colOff>50800</xdr:colOff>
      <xdr:row>56</xdr:row>
      <xdr:rowOff>149923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26750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157754</xdr:rowOff>
    </xdr:from>
    <xdr:to>
      <xdr:col>50</xdr:col>
      <xdr:colOff>165100</xdr:colOff>
      <xdr:row>56</xdr:row>
      <xdr:rowOff>87904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79031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6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61041</xdr:rowOff>
    </xdr:from>
    <xdr:to>
      <xdr:col>46</xdr:col>
      <xdr:colOff>38100</xdr:colOff>
      <xdr:row>54</xdr:row>
      <xdr:rowOff>162641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7718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9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76518</xdr:rowOff>
    </xdr:from>
    <xdr:to>
      <xdr:col>41</xdr:col>
      <xdr:colOff>101600</xdr:colOff>
      <xdr:row>55</xdr:row>
      <xdr:rowOff>6668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3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23195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11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72342</xdr:rowOff>
    </xdr:from>
    <xdr:to>
      <xdr:col>36</xdr:col>
      <xdr:colOff>165100</xdr:colOff>
      <xdr:row>55</xdr:row>
      <xdr:rowOff>2492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19019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10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59537</xdr:rowOff>
    </xdr:from>
    <xdr:to>
      <xdr:col>55</xdr:col>
      <xdr:colOff>0</xdr:colOff>
      <xdr:row>77</xdr:row>
      <xdr:rowOff>153448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61187"/>
          <a:ext cx="838200" cy="9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4162</xdr:rowOff>
    </xdr:from>
    <xdr:to>
      <xdr:col>50</xdr:col>
      <xdr:colOff>114300</xdr:colOff>
      <xdr:row>77</xdr:row>
      <xdr:rowOff>59537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62912"/>
          <a:ext cx="889000" cy="39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4162</xdr:rowOff>
    </xdr:from>
    <xdr:to>
      <xdr:col>45</xdr:col>
      <xdr:colOff>177800</xdr:colOff>
      <xdr:row>75</xdr:row>
      <xdr:rowOff>23343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62912"/>
          <a:ext cx="889000" cy="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23343</xdr:rowOff>
    </xdr:from>
    <xdr:to>
      <xdr:col>41</xdr:col>
      <xdr:colOff>50800</xdr:colOff>
      <xdr:row>75</xdr:row>
      <xdr:rowOff>134606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882093"/>
          <a:ext cx="889000" cy="1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102648</xdr:rowOff>
    </xdr:from>
    <xdr:to>
      <xdr:col>55</xdr:col>
      <xdr:colOff>50800</xdr:colOff>
      <xdr:row>78</xdr:row>
      <xdr:rowOff>32798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125525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8737</xdr:rowOff>
    </xdr:from>
    <xdr:to>
      <xdr:col>50</xdr:col>
      <xdr:colOff>165100</xdr:colOff>
      <xdr:row>77</xdr:row>
      <xdr:rowOff>110337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126864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98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124812</xdr:rowOff>
    </xdr:from>
    <xdr:to>
      <xdr:col>46</xdr:col>
      <xdr:colOff>38100</xdr:colOff>
      <xdr:row>75</xdr:row>
      <xdr:rowOff>54962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71489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8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143993</xdr:rowOff>
    </xdr:from>
    <xdr:to>
      <xdr:col>41</xdr:col>
      <xdr:colOff>101600</xdr:colOff>
      <xdr:row>75</xdr:row>
      <xdr:rowOff>74143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8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90670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83806</xdr:rowOff>
    </xdr:from>
    <xdr:to>
      <xdr:col>36</xdr:col>
      <xdr:colOff>165100</xdr:colOff>
      <xdr:row>76</xdr:row>
      <xdr:rowOff>13956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30483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104127</xdr:rowOff>
    </xdr:from>
    <xdr:to>
      <xdr:col>55</xdr:col>
      <xdr:colOff>0</xdr:colOff>
      <xdr:row>97</xdr:row>
      <xdr:rowOff>126467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34777"/>
          <a:ext cx="8382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104127</xdr:rowOff>
    </xdr:from>
    <xdr:to>
      <xdr:col>50</xdr:col>
      <xdr:colOff>114300</xdr:colOff>
      <xdr:row>97</xdr:row>
      <xdr:rowOff>125349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34777"/>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81775</xdr:rowOff>
    </xdr:from>
    <xdr:to>
      <xdr:col>45</xdr:col>
      <xdr:colOff>177800</xdr:colOff>
      <xdr:row>97</xdr:row>
      <xdr:rowOff>125349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12425"/>
          <a:ext cx="889000" cy="4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140894</xdr:rowOff>
    </xdr:from>
    <xdr:to>
      <xdr:col>41</xdr:col>
      <xdr:colOff>50800</xdr:colOff>
      <xdr:row>97</xdr:row>
      <xdr:rowOff>81775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00094"/>
          <a:ext cx="889000" cy="1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75667</xdr:rowOff>
    </xdr:from>
    <xdr:to>
      <xdr:col>55</xdr:col>
      <xdr:colOff>50800</xdr:colOff>
      <xdr:row>98</xdr:row>
      <xdr:rowOff>5817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54094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53327</xdr:rowOff>
    </xdr:from>
    <xdr:to>
      <xdr:col>50</xdr:col>
      <xdr:colOff>165100</xdr:colOff>
      <xdr:row>97</xdr:row>
      <xdr:rowOff>154927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74549</xdr:rowOff>
    </xdr:from>
    <xdr:to>
      <xdr:col>46</xdr:col>
      <xdr:colOff>38100</xdr:colOff>
      <xdr:row>98</xdr:row>
      <xdr:rowOff>4699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167276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30975</xdr:rowOff>
    </xdr:from>
    <xdr:to>
      <xdr:col>41</xdr:col>
      <xdr:colOff>101600</xdr:colOff>
      <xdr:row>97</xdr:row>
      <xdr:rowOff>132575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123702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90094</xdr:rowOff>
    </xdr:from>
    <xdr:to>
      <xdr:col>36</xdr:col>
      <xdr:colOff>165100</xdr:colOff>
      <xdr:row>97</xdr:row>
      <xdr:rowOff>20244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11371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161798</xdr:rowOff>
    </xdr:from>
    <xdr:to>
      <xdr:col>85</xdr:col>
      <xdr:colOff>127000</xdr:colOff>
      <xdr:row>37</xdr:row>
      <xdr:rowOff>153721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476748"/>
          <a:ext cx="838200" cy="10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153721</xdr:rowOff>
    </xdr:from>
    <xdr:to>
      <xdr:col>81</xdr:col>
      <xdr:colOff>50800</xdr:colOff>
      <xdr:row>38</xdr:row>
      <xdr:rowOff>62205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497371"/>
          <a:ext cx="889000" cy="7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62205</xdr:rowOff>
    </xdr:from>
    <xdr:to>
      <xdr:col>76</xdr:col>
      <xdr:colOff>114300</xdr:colOff>
      <xdr:row>38</xdr:row>
      <xdr:rowOff>163932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77305"/>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148844</xdr:rowOff>
    </xdr:from>
    <xdr:to>
      <xdr:col>71</xdr:col>
      <xdr:colOff>177800</xdr:colOff>
      <xdr:row>38</xdr:row>
      <xdr:rowOff>163932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6394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110998</xdr:rowOff>
    </xdr:from>
    <xdr:to>
      <xdr:col>85</xdr:col>
      <xdr:colOff>177800</xdr:colOff>
      <xdr:row>32</xdr:row>
      <xdr:rowOff>41148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133875</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2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102921</xdr:rowOff>
    </xdr:from>
    <xdr:to>
      <xdr:col>81</xdr:col>
      <xdr:colOff>101600</xdr:colOff>
      <xdr:row>38</xdr:row>
      <xdr:rowOff>33071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49598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2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11405</xdr:rowOff>
    </xdr:from>
    <xdr:to>
      <xdr:col>76</xdr:col>
      <xdr:colOff>165100</xdr:colOff>
      <xdr:row>38</xdr:row>
      <xdr:rowOff>113005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129532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113132</xdr:rowOff>
    </xdr:from>
    <xdr:to>
      <xdr:col>72</xdr:col>
      <xdr:colOff>38100</xdr:colOff>
      <xdr:row>39</xdr:row>
      <xdr:rowOff>43282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34409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2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98044</xdr:rowOff>
    </xdr:from>
    <xdr:to>
      <xdr:col>67</xdr:col>
      <xdr:colOff>101600</xdr:colOff>
      <xdr:row>39</xdr:row>
      <xdr:rowOff>28194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19321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22690</xdr:rowOff>
    </xdr:from>
    <xdr:to>
      <xdr:col>85</xdr:col>
      <xdr:colOff>127000</xdr:colOff>
      <xdr:row>76</xdr:row>
      <xdr:rowOff>31784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52890"/>
          <a:ext cx="8382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22690</xdr:rowOff>
    </xdr:from>
    <xdr:to>
      <xdr:col>81</xdr:col>
      <xdr:colOff>50800</xdr:colOff>
      <xdr:row>76</xdr:row>
      <xdr:rowOff>31849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52890"/>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31849</xdr:rowOff>
    </xdr:from>
    <xdr:to>
      <xdr:col>76</xdr:col>
      <xdr:colOff>114300</xdr:colOff>
      <xdr:row>76</xdr:row>
      <xdr:rowOff>70794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62049"/>
          <a:ext cx="8890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70794</xdr:rowOff>
    </xdr:from>
    <xdr:to>
      <xdr:col>71</xdr:col>
      <xdr:colOff>177800</xdr:colOff>
      <xdr:row>76</xdr:row>
      <xdr:rowOff>90501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00994"/>
          <a:ext cx="889000" cy="1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152434</xdr:rowOff>
    </xdr:from>
    <xdr:to>
      <xdr:col>85</xdr:col>
      <xdr:colOff>177800</xdr:colOff>
      <xdr:row>76</xdr:row>
      <xdr:rowOff>82584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1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130861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8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143339</xdr:rowOff>
    </xdr:from>
    <xdr:to>
      <xdr:col>81</xdr:col>
      <xdr:colOff>101600</xdr:colOff>
      <xdr:row>76</xdr:row>
      <xdr:rowOff>73490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02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64617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9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152499</xdr:rowOff>
    </xdr:from>
    <xdr:to>
      <xdr:col>76</xdr:col>
      <xdr:colOff>165100</xdr:colOff>
      <xdr:row>76</xdr:row>
      <xdr:rowOff>82649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1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73776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19994</xdr:rowOff>
    </xdr:from>
    <xdr:to>
      <xdr:col>72</xdr:col>
      <xdr:colOff>38100</xdr:colOff>
      <xdr:row>76</xdr:row>
      <xdr:rowOff>121594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112721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39701</xdr:rowOff>
    </xdr:from>
    <xdr:to>
      <xdr:col>67</xdr:col>
      <xdr:colOff>101600</xdr:colOff>
      <xdr:row>76</xdr:row>
      <xdr:rowOff>141301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132428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31463</xdr:rowOff>
    </xdr:from>
    <xdr:to>
      <xdr:col>85</xdr:col>
      <xdr:colOff>127000</xdr:colOff>
      <xdr:row>96</xdr:row>
      <xdr:rowOff>103262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90663"/>
          <a:ext cx="838200" cy="7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73653</xdr:rowOff>
    </xdr:from>
    <xdr:to>
      <xdr:col>81</xdr:col>
      <xdr:colOff>50800</xdr:colOff>
      <xdr:row>96</xdr:row>
      <xdr:rowOff>103262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32853"/>
          <a:ext cx="889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73653</xdr:rowOff>
    </xdr:from>
    <xdr:to>
      <xdr:col>76</xdr:col>
      <xdr:colOff>114300</xdr:colOff>
      <xdr:row>96</xdr:row>
      <xdr:rowOff>76296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32853"/>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76296</xdr:rowOff>
    </xdr:from>
    <xdr:to>
      <xdr:col>71</xdr:col>
      <xdr:colOff>177800</xdr:colOff>
      <xdr:row>97</xdr:row>
      <xdr:rowOff>142095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35496"/>
          <a:ext cx="889000" cy="2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152113</xdr:rowOff>
    </xdr:from>
    <xdr:to>
      <xdr:col>85</xdr:col>
      <xdr:colOff>177800</xdr:colOff>
      <xdr:row>96</xdr:row>
      <xdr:rowOff>82263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3540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9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52462</xdr:rowOff>
    </xdr:from>
    <xdr:to>
      <xdr:col>81</xdr:col>
      <xdr:colOff>101600</xdr:colOff>
      <xdr:row>96</xdr:row>
      <xdr:rowOff>154062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170589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28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22853</xdr:rowOff>
    </xdr:from>
    <xdr:to>
      <xdr:col>76</xdr:col>
      <xdr:colOff>165100</xdr:colOff>
      <xdr:row>96</xdr:row>
      <xdr:rowOff>124453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140980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25496</xdr:rowOff>
    </xdr:from>
    <xdr:to>
      <xdr:col>72</xdr:col>
      <xdr:colOff>38100</xdr:colOff>
      <xdr:row>96</xdr:row>
      <xdr:rowOff>127096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143623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91295</xdr:rowOff>
    </xdr:from>
    <xdr:to>
      <xdr:col>67</xdr:col>
      <xdr:colOff>101600</xdr:colOff>
      <xdr:row>98</xdr:row>
      <xdr:rowOff>21445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66548</xdr:rowOff>
    </xdr:from>
    <xdr:to>
      <xdr:col>116</xdr:col>
      <xdr:colOff>63500</xdr:colOff>
      <xdr:row>36</xdr:row>
      <xdr:rowOff>88859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238748"/>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66548</xdr:rowOff>
    </xdr:from>
    <xdr:to>
      <xdr:col>111</xdr:col>
      <xdr:colOff>177800</xdr:colOff>
      <xdr:row>36</xdr:row>
      <xdr:rowOff>80584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238748"/>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80584</xdr:rowOff>
    </xdr:from>
    <xdr:to>
      <xdr:col>107</xdr:col>
      <xdr:colOff>50800</xdr:colOff>
      <xdr:row>36</xdr:row>
      <xdr:rowOff>102027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252784"/>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102027</xdr:rowOff>
    </xdr:from>
    <xdr:to>
      <xdr:col>102</xdr:col>
      <xdr:colOff>114300</xdr:colOff>
      <xdr:row>36</xdr:row>
      <xdr:rowOff>117023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274227"/>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38059</xdr:rowOff>
    </xdr:from>
    <xdr:to>
      <xdr:col>116</xdr:col>
      <xdr:colOff>114300</xdr:colOff>
      <xdr:row>36</xdr:row>
      <xdr:rowOff>139659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1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60936</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6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15748</xdr:rowOff>
    </xdr:from>
    <xdr:to>
      <xdr:col>112</xdr:col>
      <xdr:colOff>38100</xdr:colOff>
      <xdr:row>36</xdr:row>
      <xdr:rowOff>117348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133875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6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29784</xdr:rowOff>
    </xdr:from>
    <xdr:to>
      <xdr:col>107</xdr:col>
      <xdr:colOff>101600</xdr:colOff>
      <xdr:row>36</xdr:row>
      <xdr:rowOff>131384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147911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97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51227</xdr:rowOff>
    </xdr:from>
    <xdr:to>
      <xdr:col>102</xdr:col>
      <xdr:colOff>165100</xdr:colOff>
      <xdr:row>36</xdr:row>
      <xdr:rowOff>152827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169354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99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66223</xdr:rowOff>
    </xdr:from>
    <xdr:to>
      <xdr:col>98</xdr:col>
      <xdr:colOff>38100</xdr:colOff>
      <xdr:row>36</xdr:row>
      <xdr:rowOff>167823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93370</xdr:rowOff>
    </xdr:from>
    <xdr:to>
      <xdr:col>116</xdr:col>
      <xdr:colOff>63500</xdr:colOff>
      <xdr:row>56</xdr:row>
      <xdr:rowOff>99657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694570"/>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93370</xdr:rowOff>
    </xdr:from>
    <xdr:to>
      <xdr:col>111</xdr:col>
      <xdr:colOff>177800</xdr:colOff>
      <xdr:row>56</xdr:row>
      <xdr:rowOff>119469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694570"/>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119469</xdr:rowOff>
    </xdr:from>
    <xdr:to>
      <xdr:col>107</xdr:col>
      <xdr:colOff>50800</xdr:colOff>
      <xdr:row>56</xdr:row>
      <xdr:rowOff>123203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20669"/>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123203</xdr:rowOff>
    </xdr:from>
    <xdr:to>
      <xdr:col>102</xdr:col>
      <xdr:colOff>114300</xdr:colOff>
      <xdr:row>56</xdr:row>
      <xdr:rowOff>133376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24403"/>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48857</xdr:rowOff>
    </xdr:from>
    <xdr:to>
      <xdr:col>116</xdr:col>
      <xdr:colOff>114300</xdr:colOff>
      <xdr:row>56</xdr:row>
      <xdr:rowOff>150457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71734</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50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42570</xdr:rowOff>
    </xdr:from>
    <xdr:to>
      <xdr:col>112</xdr:col>
      <xdr:colOff>38100</xdr:colOff>
      <xdr:row>56</xdr:row>
      <xdr:rowOff>144170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160697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4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68669</xdr:rowOff>
    </xdr:from>
    <xdr:to>
      <xdr:col>107</xdr:col>
      <xdr:colOff>101600</xdr:colOff>
      <xdr:row>56</xdr:row>
      <xdr:rowOff>170269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15346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4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72403</xdr:rowOff>
    </xdr:from>
    <xdr:to>
      <xdr:col>102</xdr:col>
      <xdr:colOff>165100</xdr:colOff>
      <xdr:row>57</xdr:row>
      <xdr:rowOff>2553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19080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44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82576</xdr:rowOff>
    </xdr:from>
    <xdr:to>
      <xdr:col>98</xdr:col>
      <xdr:colOff>38100</xdr:colOff>
      <xdr:row>57</xdr:row>
      <xdr:rowOff>12726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29253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4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111239</xdr:rowOff>
    </xdr:from>
    <xdr:to>
      <xdr:col>116</xdr:col>
      <xdr:colOff>63500</xdr:colOff>
      <xdr:row>74</xdr:row>
      <xdr:rowOff>170927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98539"/>
          <a:ext cx="838200" cy="5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170927</xdr:rowOff>
    </xdr:from>
    <xdr:to>
      <xdr:col>111</xdr:col>
      <xdr:colOff>177800</xdr:colOff>
      <xdr:row>75</xdr:row>
      <xdr:rowOff>39710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58227"/>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39710</xdr:rowOff>
    </xdr:from>
    <xdr:to>
      <xdr:col>107</xdr:col>
      <xdr:colOff>50800</xdr:colOff>
      <xdr:row>75</xdr:row>
      <xdr:rowOff>82162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98460"/>
          <a:ext cx="889000" cy="4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82162</xdr:rowOff>
    </xdr:from>
    <xdr:to>
      <xdr:col>102</xdr:col>
      <xdr:colOff>114300</xdr:colOff>
      <xdr:row>75</xdr:row>
      <xdr:rowOff>83419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4091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60439</xdr:rowOff>
    </xdr:from>
    <xdr:to>
      <xdr:col>116</xdr:col>
      <xdr:colOff>114300</xdr:colOff>
      <xdr:row>74</xdr:row>
      <xdr:rowOff>162039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83316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120127</xdr:rowOff>
    </xdr:from>
    <xdr:to>
      <xdr:col>112</xdr:col>
      <xdr:colOff>38100</xdr:colOff>
      <xdr:row>75</xdr:row>
      <xdr:rowOff>50277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66804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8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160360</xdr:rowOff>
    </xdr:from>
    <xdr:to>
      <xdr:col>107</xdr:col>
      <xdr:colOff>101600</xdr:colOff>
      <xdr:row>75</xdr:row>
      <xdr:rowOff>90510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107037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2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31362</xdr:rowOff>
    </xdr:from>
    <xdr:to>
      <xdr:col>102</xdr:col>
      <xdr:colOff>165100</xdr:colOff>
      <xdr:row>75</xdr:row>
      <xdr:rowOff>132962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149489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32619</xdr:rowOff>
    </xdr:from>
    <xdr:to>
      <xdr:col>98</xdr:col>
      <xdr:colOff>38100</xdr:colOff>
      <xdr:row>75</xdr:row>
      <xdr:rowOff>134219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150746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年度は、能登半島地震の発生に伴い、災害復旧事業費が大幅増となっている。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整備してきた芸術文化館の事業完了に伴い大きく減少している。大型事業に係る地方債の償還に伴い公債費の増加が見込まれることから、財政負担の増加対策として、実質的に償還に必要となる金額を減債基金に積み立て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年度以降は積立金の額が類似団体内平均値を大きく上回っている。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富山県氷見市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42,167
41,540
230.54
30,367,283
29,097,725
1,101,460
12,654,385
25,434,043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167322</xdr:rowOff>
    </xdr:from>
    <xdr:to>
      <xdr:col>24</xdr:col>
      <xdr:colOff>63500</xdr:colOff>
      <xdr:row>36</xdr:row>
      <xdr:rowOff>37021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8072"/>
          <a:ext cx="8382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37021</xdr:rowOff>
    </xdr:from>
    <xdr:to>
      <xdr:col>19</xdr:col>
      <xdr:colOff>177800</xdr:colOff>
      <xdr:row>36</xdr:row>
      <xdr:rowOff>80645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9221"/>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80645</xdr:rowOff>
    </xdr:from>
    <xdr:to>
      <xdr:col>15</xdr:col>
      <xdr:colOff>50800</xdr:colOff>
      <xdr:row>36</xdr:row>
      <xdr:rowOff>96266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284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96266</xdr:rowOff>
    </xdr:from>
    <xdr:to>
      <xdr:col>10</xdr:col>
      <xdr:colOff>114300</xdr:colOff>
      <xdr:row>36</xdr:row>
      <xdr:rowOff>103505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846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116522</xdr:rowOff>
    </xdr:from>
    <xdr:to>
      <xdr:col>24</xdr:col>
      <xdr:colOff>114300</xdr:colOff>
      <xdr:row>36</xdr:row>
      <xdr:rowOff>46672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139399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157671</xdr:rowOff>
    </xdr:from>
    <xdr:to>
      <xdr:col>20</xdr:col>
      <xdr:colOff>38100</xdr:colOff>
      <xdr:row>36</xdr:row>
      <xdr:rowOff>87821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104348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29845</xdr:rowOff>
    </xdr:from>
    <xdr:to>
      <xdr:col>15</xdr:col>
      <xdr:colOff>101600</xdr:colOff>
      <xdr:row>36</xdr:row>
      <xdr:rowOff>131445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122572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45466</xdr:rowOff>
    </xdr:from>
    <xdr:to>
      <xdr:col>10</xdr:col>
      <xdr:colOff>165100</xdr:colOff>
      <xdr:row>36</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52705</xdr:rowOff>
    </xdr:from>
    <xdr:to>
      <xdr:col>6</xdr:col>
      <xdr:colOff>38100</xdr:colOff>
      <xdr:row>36</xdr:row>
      <xdr:rowOff>154305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145432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9040</xdr:rowOff>
    </xdr:from>
    <xdr:to>
      <xdr:col>24</xdr:col>
      <xdr:colOff>63500</xdr:colOff>
      <xdr:row>57</xdr:row>
      <xdr:rowOff>60920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1690"/>
          <a:ext cx="8382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27537</xdr:rowOff>
    </xdr:from>
    <xdr:to>
      <xdr:col>19</xdr:col>
      <xdr:colOff>177800</xdr:colOff>
      <xdr:row>57</xdr:row>
      <xdr:rowOff>60920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0187"/>
          <a:ext cx="889000" cy="3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27537</xdr:rowOff>
    </xdr:from>
    <xdr:to>
      <xdr:col>15</xdr:col>
      <xdr:colOff>50800</xdr:colOff>
      <xdr:row>57</xdr:row>
      <xdr:rowOff>34060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0187"/>
          <a:ext cx="889000" cy="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81011</xdr:rowOff>
    </xdr:from>
    <xdr:to>
      <xdr:col>10</xdr:col>
      <xdr:colOff>114300</xdr:colOff>
      <xdr:row>57</xdr:row>
      <xdr:rowOff>34060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10761"/>
          <a:ext cx="889000" cy="29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129690</xdr:rowOff>
    </xdr:from>
    <xdr:to>
      <xdr:col>24</xdr:col>
      <xdr:colOff>114300</xdr:colOff>
      <xdr:row>57</xdr:row>
      <xdr:rowOff>59840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108117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10120</xdr:rowOff>
    </xdr:from>
    <xdr:to>
      <xdr:col>20</xdr:col>
      <xdr:colOff>38100</xdr:colOff>
      <xdr:row>57</xdr:row>
      <xdr:rowOff>111720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102847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148187</xdr:rowOff>
    </xdr:from>
    <xdr:to>
      <xdr:col>15</xdr:col>
      <xdr:colOff>101600</xdr:colOff>
      <xdr:row>57</xdr:row>
      <xdr:rowOff>78337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154710</xdr:rowOff>
    </xdr:from>
    <xdr:to>
      <xdr:col>10</xdr:col>
      <xdr:colOff>165100</xdr:colOff>
      <xdr:row>57</xdr:row>
      <xdr:rowOff>84860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101387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3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30211</xdr:rowOff>
    </xdr:from>
    <xdr:to>
      <xdr:col>6</xdr:col>
      <xdr:colOff>38100</xdr:colOff>
      <xdr:row>55</xdr:row>
      <xdr:rowOff>131811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5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10432</xdr:rowOff>
    </xdr:from>
    <xdr:to>
      <xdr:col>24</xdr:col>
      <xdr:colOff>63500</xdr:colOff>
      <xdr:row>77</xdr:row>
      <xdr:rowOff>36590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2082"/>
          <a:ext cx="8382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36590</xdr:rowOff>
    </xdr:from>
    <xdr:to>
      <xdr:col>19</xdr:col>
      <xdr:colOff>177800</xdr:colOff>
      <xdr:row>78</xdr:row>
      <xdr:rowOff>36427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8240"/>
          <a:ext cx="889000" cy="17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36427</xdr:rowOff>
    </xdr:from>
    <xdr:to>
      <xdr:col>15</xdr:col>
      <xdr:colOff>50800</xdr:colOff>
      <xdr:row>78</xdr:row>
      <xdr:rowOff>71566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09527"/>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71566</xdr:rowOff>
    </xdr:from>
    <xdr:to>
      <xdr:col>10</xdr:col>
      <xdr:colOff>114300</xdr:colOff>
      <xdr:row>79</xdr:row>
      <xdr:rowOff>132080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4666"/>
          <a:ext cx="889000" cy="23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131082</xdr:rowOff>
    </xdr:from>
    <xdr:to>
      <xdr:col>24</xdr:col>
      <xdr:colOff>114300</xdr:colOff>
      <xdr:row>77</xdr:row>
      <xdr:rowOff>61232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109509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157240</xdr:rowOff>
    </xdr:from>
    <xdr:to>
      <xdr:col>20</xdr:col>
      <xdr:colOff>38100</xdr:colOff>
      <xdr:row>77</xdr:row>
      <xdr:rowOff>87390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103918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157077</xdr:rowOff>
    </xdr:from>
    <xdr:to>
      <xdr:col>15</xdr:col>
      <xdr:colOff>101600</xdr:colOff>
      <xdr:row>78</xdr:row>
      <xdr:rowOff>87227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78354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20766</xdr:rowOff>
    </xdr:from>
    <xdr:to>
      <xdr:col>10</xdr:col>
      <xdr:colOff>165100</xdr:colOff>
      <xdr:row>78</xdr:row>
      <xdr:rowOff>122366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113493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81280</xdr:rowOff>
    </xdr:from>
    <xdr:to>
      <xdr:col>6</xdr:col>
      <xdr:colOff>38100</xdr:colOff>
      <xdr:row>80</xdr:row>
      <xdr:rowOff>11430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2557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82841</xdr:rowOff>
    </xdr:from>
    <xdr:to>
      <xdr:col>24</xdr:col>
      <xdr:colOff>63500</xdr:colOff>
      <xdr:row>97</xdr:row>
      <xdr:rowOff>34810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99141"/>
          <a:ext cx="838200" cy="4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34810</xdr:rowOff>
    </xdr:from>
    <xdr:to>
      <xdr:col>19</xdr:col>
      <xdr:colOff>177800</xdr:colOff>
      <xdr:row>97</xdr:row>
      <xdr:rowOff>72416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65460"/>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58116</xdr:rowOff>
    </xdr:from>
    <xdr:to>
      <xdr:col>15</xdr:col>
      <xdr:colOff>50800</xdr:colOff>
      <xdr:row>97</xdr:row>
      <xdr:rowOff>72416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88766"/>
          <a:ext cx="8890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58116</xdr:rowOff>
    </xdr:from>
    <xdr:to>
      <xdr:col>10</xdr:col>
      <xdr:colOff>114300</xdr:colOff>
      <xdr:row>98</xdr:row>
      <xdr:rowOff>47803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8766"/>
          <a:ext cx="889000" cy="16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32041</xdr:rowOff>
    </xdr:from>
    <xdr:to>
      <xdr:col>24</xdr:col>
      <xdr:colOff>114300</xdr:colOff>
      <xdr:row>94</xdr:row>
      <xdr:rowOff>133641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4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54918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155460</xdr:rowOff>
    </xdr:from>
    <xdr:to>
      <xdr:col>20</xdr:col>
      <xdr:colOff>38100</xdr:colOff>
      <xdr:row>97</xdr:row>
      <xdr:rowOff>85610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8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21616</xdr:rowOff>
    </xdr:from>
    <xdr:to>
      <xdr:col>15</xdr:col>
      <xdr:colOff>101600</xdr:colOff>
      <xdr:row>97</xdr:row>
      <xdr:rowOff>123216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114343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7316</xdr:rowOff>
    </xdr:from>
    <xdr:to>
      <xdr:col>10</xdr:col>
      <xdr:colOff>165100</xdr:colOff>
      <xdr:row>97</xdr:row>
      <xdr:rowOff>108916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168453</xdr:rowOff>
    </xdr:from>
    <xdr:to>
      <xdr:col>6</xdr:col>
      <xdr:colOff>38100</xdr:colOff>
      <xdr:row>98</xdr:row>
      <xdr:rowOff>98603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89730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93327</xdr:rowOff>
    </xdr:from>
    <xdr:to>
      <xdr:col>55</xdr:col>
      <xdr:colOff>0</xdr:colOff>
      <xdr:row>37</xdr:row>
      <xdr:rowOff>95613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3697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77651</xdr:rowOff>
    </xdr:from>
    <xdr:to>
      <xdr:col>50</xdr:col>
      <xdr:colOff>114300</xdr:colOff>
      <xdr:row>37</xdr:row>
      <xdr:rowOff>95613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213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45974</xdr:rowOff>
    </xdr:from>
    <xdr:to>
      <xdr:col>45</xdr:col>
      <xdr:colOff>177800</xdr:colOff>
      <xdr:row>37</xdr:row>
      <xdr:rowOff>77651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8962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40749</xdr:rowOff>
    </xdr:from>
    <xdr:to>
      <xdr:col>41</xdr:col>
      <xdr:colOff>50800</xdr:colOff>
      <xdr:row>37</xdr:row>
      <xdr:rowOff>45974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8439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42527</xdr:rowOff>
    </xdr:from>
    <xdr:to>
      <xdr:col>55</xdr:col>
      <xdr:colOff>50800</xdr:colOff>
      <xdr:row>37</xdr:row>
      <xdr:rowOff>144127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65404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3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44813</xdr:rowOff>
    </xdr:from>
    <xdr:to>
      <xdr:col>50</xdr:col>
      <xdr:colOff>165100</xdr:colOff>
      <xdr:row>37</xdr:row>
      <xdr:rowOff>146413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162940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26851</xdr:rowOff>
    </xdr:from>
    <xdr:to>
      <xdr:col>46</xdr:col>
      <xdr:colOff>38100</xdr:colOff>
      <xdr:row>37</xdr:row>
      <xdr:rowOff>128451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144978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166624</xdr:rowOff>
    </xdr:from>
    <xdr:to>
      <xdr:col>41</xdr:col>
      <xdr:colOff>101600</xdr:colOff>
      <xdr:row>37</xdr:row>
      <xdr:rowOff>96774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113301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161399</xdr:rowOff>
    </xdr:from>
    <xdr:to>
      <xdr:col>36</xdr:col>
      <xdr:colOff>165100</xdr:colOff>
      <xdr:row>37</xdr:row>
      <xdr:rowOff>91549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108076</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144138</xdr:rowOff>
    </xdr:from>
    <xdr:to>
      <xdr:col>55</xdr:col>
      <xdr:colOff>0</xdr:colOff>
      <xdr:row>55</xdr:row>
      <xdr:rowOff>148406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73888"/>
          <a:ext cx="8382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144138</xdr:rowOff>
    </xdr:from>
    <xdr:to>
      <xdr:col>50</xdr:col>
      <xdr:colOff>114300</xdr:colOff>
      <xdr:row>56</xdr:row>
      <xdr:rowOff>43764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73888"/>
          <a:ext cx="889000" cy="7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43764</xdr:rowOff>
    </xdr:from>
    <xdr:to>
      <xdr:col>45</xdr:col>
      <xdr:colOff>177800</xdr:colOff>
      <xdr:row>56</xdr:row>
      <xdr:rowOff>82093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4496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82093</xdr:rowOff>
    </xdr:from>
    <xdr:to>
      <xdr:col>41</xdr:col>
      <xdr:colOff>50800</xdr:colOff>
      <xdr:row>56</xdr:row>
      <xdr:rowOff>112802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83293"/>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97606</xdr:rowOff>
    </xdr:from>
    <xdr:to>
      <xdr:col>55</xdr:col>
      <xdr:colOff>50800</xdr:colOff>
      <xdr:row>56</xdr:row>
      <xdr:rowOff>27756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120483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93338</xdr:rowOff>
    </xdr:from>
    <xdr:to>
      <xdr:col>50</xdr:col>
      <xdr:colOff>165100</xdr:colOff>
      <xdr:row>56</xdr:row>
      <xdr:rowOff>23488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40015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164414</xdr:rowOff>
    </xdr:from>
    <xdr:to>
      <xdr:col>46</xdr:col>
      <xdr:colOff>38100</xdr:colOff>
      <xdr:row>56</xdr:row>
      <xdr:rowOff>94564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111091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6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31293</xdr:rowOff>
    </xdr:from>
    <xdr:to>
      <xdr:col>41</xdr:col>
      <xdr:colOff>101600</xdr:colOff>
      <xdr:row>56</xdr:row>
      <xdr:rowOff>132893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149420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62002</xdr:rowOff>
    </xdr:from>
    <xdr:to>
      <xdr:col>36</xdr:col>
      <xdr:colOff>165100</xdr:colOff>
      <xdr:row>56</xdr:row>
      <xdr:rowOff>163602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8679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88818</xdr:rowOff>
    </xdr:from>
    <xdr:to>
      <xdr:col>55</xdr:col>
      <xdr:colOff>0</xdr:colOff>
      <xdr:row>75</xdr:row>
      <xdr:rowOff>138862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947568"/>
          <a:ext cx="838200" cy="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132366</xdr:rowOff>
    </xdr:from>
    <xdr:to>
      <xdr:col>50</xdr:col>
      <xdr:colOff>114300</xdr:colOff>
      <xdr:row>75</xdr:row>
      <xdr:rowOff>138862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91116"/>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132366</xdr:rowOff>
    </xdr:from>
    <xdr:to>
      <xdr:col>45</xdr:col>
      <xdr:colOff>177800</xdr:colOff>
      <xdr:row>75</xdr:row>
      <xdr:rowOff>169551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91116"/>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137509</xdr:rowOff>
    </xdr:from>
    <xdr:to>
      <xdr:col>41</xdr:col>
      <xdr:colOff>50800</xdr:colOff>
      <xdr:row>75</xdr:row>
      <xdr:rowOff>169551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96259"/>
          <a:ext cx="8890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38018</xdr:rowOff>
    </xdr:from>
    <xdr:to>
      <xdr:col>55</xdr:col>
      <xdr:colOff>50800</xdr:colOff>
      <xdr:row>75</xdr:row>
      <xdr:rowOff>139618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60895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4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88062</xdr:rowOff>
    </xdr:from>
    <xdr:to>
      <xdr:col>50</xdr:col>
      <xdr:colOff>165100</xdr:colOff>
      <xdr:row>76</xdr:row>
      <xdr:rowOff>18213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46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34739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81566</xdr:rowOff>
    </xdr:from>
    <xdr:to>
      <xdr:col>46</xdr:col>
      <xdr:colOff>38100</xdr:colOff>
      <xdr:row>76</xdr:row>
      <xdr:rowOff>11716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28243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118752</xdr:rowOff>
    </xdr:from>
    <xdr:to>
      <xdr:col>41</xdr:col>
      <xdr:colOff>101600</xdr:colOff>
      <xdr:row>76</xdr:row>
      <xdr:rowOff>48902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65429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5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86709</xdr:rowOff>
    </xdr:from>
    <xdr:to>
      <xdr:col>36</xdr:col>
      <xdr:colOff>165100</xdr:colOff>
      <xdr:row>76</xdr:row>
      <xdr:rowOff>16859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33386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2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50712</xdr:rowOff>
    </xdr:from>
    <xdr:to>
      <xdr:col>55</xdr:col>
      <xdr:colOff>0</xdr:colOff>
      <xdr:row>97</xdr:row>
      <xdr:rowOff>50761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81362"/>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50761</xdr:rowOff>
    </xdr:from>
    <xdr:to>
      <xdr:col>50</xdr:col>
      <xdr:colOff>114300</xdr:colOff>
      <xdr:row>97</xdr:row>
      <xdr:rowOff>133807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81411"/>
          <a:ext cx="889000" cy="8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133807</xdr:rowOff>
    </xdr:from>
    <xdr:to>
      <xdr:col>45</xdr:col>
      <xdr:colOff>177800</xdr:colOff>
      <xdr:row>97</xdr:row>
      <xdr:rowOff>140627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64457"/>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45656</xdr:rowOff>
    </xdr:from>
    <xdr:to>
      <xdr:col>41</xdr:col>
      <xdr:colOff>50800</xdr:colOff>
      <xdr:row>97</xdr:row>
      <xdr:rowOff>140627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76306"/>
          <a:ext cx="889000" cy="9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171362</xdr:rowOff>
    </xdr:from>
    <xdr:to>
      <xdr:col>55</xdr:col>
      <xdr:colOff>50800</xdr:colOff>
      <xdr:row>97</xdr:row>
      <xdr:rowOff>101512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149789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171411</xdr:rowOff>
    </xdr:from>
    <xdr:to>
      <xdr:col>50</xdr:col>
      <xdr:colOff>165100</xdr:colOff>
      <xdr:row>97</xdr:row>
      <xdr:rowOff>101561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92688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83007</xdr:rowOff>
    </xdr:from>
    <xdr:to>
      <xdr:col>46</xdr:col>
      <xdr:colOff>38100</xdr:colOff>
      <xdr:row>98</xdr:row>
      <xdr:rowOff>13157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4284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89827</xdr:rowOff>
    </xdr:from>
    <xdr:to>
      <xdr:col>41</xdr:col>
      <xdr:colOff>101600</xdr:colOff>
      <xdr:row>98</xdr:row>
      <xdr:rowOff>19977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166306</xdr:rowOff>
    </xdr:from>
    <xdr:to>
      <xdr:col>36</xdr:col>
      <xdr:colOff>165100</xdr:colOff>
      <xdr:row>97</xdr:row>
      <xdr:rowOff>96456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87583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50127</xdr:rowOff>
    </xdr:from>
    <xdr:to>
      <xdr:col>85</xdr:col>
      <xdr:colOff>127000</xdr:colOff>
      <xdr:row>36</xdr:row>
      <xdr:rowOff>19076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50877"/>
          <a:ext cx="838200" cy="1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5436</xdr:rowOff>
    </xdr:from>
    <xdr:to>
      <xdr:col>81</xdr:col>
      <xdr:colOff>50800</xdr:colOff>
      <xdr:row>36</xdr:row>
      <xdr:rowOff>19076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77636"/>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5436</xdr:rowOff>
    </xdr:from>
    <xdr:to>
      <xdr:col>76</xdr:col>
      <xdr:colOff>114300</xdr:colOff>
      <xdr:row>36</xdr:row>
      <xdr:rowOff>92456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77636"/>
          <a:ext cx="889000" cy="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92456</xdr:rowOff>
    </xdr:from>
    <xdr:to>
      <xdr:col>71</xdr:col>
      <xdr:colOff>177800</xdr:colOff>
      <xdr:row>36</xdr:row>
      <xdr:rowOff>134252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64656"/>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170777</xdr:rowOff>
    </xdr:from>
    <xdr:to>
      <xdr:col>85</xdr:col>
      <xdr:colOff>177800</xdr:colOff>
      <xdr:row>35</xdr:row>
      <xdr:rowOff>100927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22204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139726</xdr:rowOff>
    </xdr:from>
    <xdr:to>
      <xdr:col>81</xdr:col>
      <xdr:colOff>101600</xdr:colOff>
      <xdr:row>36</xdr:row>
      <xdr:rowOff>69876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86403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1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126086</xdr:rowOff>
    </xdr:from>
    <xdr:to>
      <xdr:col>76</xdr:col>
      <xdr:colOff>165100</xdr:colOff>
      <xdr:row>36</xdr:row>
      <xdr:rowOff>56236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72763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41656</xdr:rowOff>
    </xdr:from>
    <xdr:to>
      <xdr:col>72</xdr:col>
      <xdr:colOff>38100</xdr:colOff>
      <xdr:row>36</xdr:row>
      <xdr:rowOff>143256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159783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83452</xdr:rowOff>
    </xdr:from>
    <xdr:to>
      <xdr:col>67</xdr:col>
      <xdr:colOff>101600</xdr:colOff>
      <xdr:row>37</xdr:row>
      <xdr:rowOff>13602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4729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4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76650</xdr:rowOff>
    </xdr:from>
    <xdr:to>
      <xdr:col>85</xdr:col>
      <xdr:colOff>127000</xdr:colOff>
      <xdr:row>58</xdr:row>
      <xdr:rowOff>58982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49300"/>
          <a:ext cx="838200" cy="15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134932</xdr:rowOff>
    </xdr:from>
    <xdr:to>
      <xdr:col>81</xdr:col>
      <xdr:colOff>50800</xdr:colOff>
      <xdr:row>58</xdr:row>
      <xdr:rowOff>58982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564682"/>
          <a:ext cx="889000" cy="43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134932</xdr:rowOff>
    </xdr:from>
    <xdr:to>
      <xdr:col>76</xdr:col>
      <xdr:colOff>114300</xdr:colOff>
      <xdr:row>55</xdr:row>
      <xdr:rowOff>156834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564682"/>
          <a:ext cx="889000" cy="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156834</xdr:rowOff>
    </xdr:from>
    <xdr:to>
      <xdr:col>71</xdr:col>
      <xdr:colOff>177800</xdr:colOff>
      <xdr:row>56</xdr:row>
      <xdr:rowOff>56207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586584"/>
          <a:ext cx="889000" cy="7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25850</xdr:rowOff>
    </xdr:from>
    <xdr:to>
      <xdr:col>85</xdr:col>
      <xdr:colOff>177800</xdr:colOff>
      <xdr:row>57</xdr:row>
      <xdr:rowOff>127450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4277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8182</xdr:rowOff>
    </xdr:from>
    <xdr:to>
      <xdr:col>81</xdr:col>
      <xdr:colOff>101600</xdr:colOff>
      <xdr:row>58</xdr:row>
      <xdr:rowOff>109782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5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100909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84132</xdr:rowOff>
    </xdr:from>
    <xdr:to>
      <xdr:col>76</xdr:col>
      <xdr:colOff>165100</xdr:colOff>
      <xdr:row>56</xdr:row>
      <xdr:rowOff>14282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30809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8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106034</xdr:rowOff>
    </xdr:from>
    <xdr:to>
      <xdr:col>72</xdr:col>
      <xdr:colOff>38100</xdr:colOff>
      <xdr:row>56</xdr:row>
      <xdr:rowOff>36184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52711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5407</xdr:rowOff>
    </xdr:from>
    <xdr:to>
      <xdr:col>67</xdr:col>
      <xdr:colOff>101600</xdr:colOff>
      <xdr:row>56</xdr:row>
      <xdr:rowOff>107007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123534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38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161798</xdr:rowOff>
    </xdr:from>
    <xdr:to>
      <xdr:col>85</xdr:col>
      <xdr:colOff>127000</xdr:colOff>
      <xdr:row>77</xdr:row>
      <xdr:rowOff>153721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334748"/>
          <a:ext cx="838200" cy="10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153721</xdr:rowOff>
    </xdr:from>
    <xdr:to>
      <xdr:col>81</xdr:col>
      <xdr:colOff>50800</xdr:colOff>
      <xdr:row>78</xdr:row>
      <xdr:rowOff>62204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55371"/>
          <a:ext cx="889000" cy="7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62204</xdr:rowOff>
    </xdr:from>
    <xdr:to>
      <xdr:col>76</xdr:col>
      <xdr:colOff>114300</xdr:colOff>
      <xdr:row>78</xdr:row>
      <xdr:rowOff>163931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35304"/>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148844</xdr:rowOff>
    </xdr:from>
    <xdr:to>
      <xdr:col>71</xdr:col>
      <xdr:colOff>177800</xdr:colOff>
      <xdr:row>78</xdr:row>
      <xdr:rowOff>163931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194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110998</xdr:rowOff>
    </xdr:from>
    <xdr:to>
      <xdr:col>85</xdr:col>
      <xdr:colOff>177800</xdr:colOff>
      <xdr:row>72</xdr:row>
      <xdr:rowOff>41148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28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133875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1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102921</xdr:rowOff>
    </xdr:from>
    <xdr:to>
      <xdr:col>81</xdr:col>
      <xdr:colOff>101600</xdr:colOff>
      <xdr:row>78</xdr:row>
      <xdr:rowOff>33071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49598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11404</xdr:rowOff>
    </xdr:from>
    <xdr:to>
      <xdr:col>76</xdr:col>
      <xdr:colOff>165100</xdr:colOff>
      <xdr:row>78</xdr:row>
      <xdr:rowOff>113004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129531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113131</xdr:rowOff>
    </xdr:from>
    <xdr:to>
      <xdr:col>72</xdr:col>
      <xdr:colOff>38100</xdr:colOff>
      <xdr:row>79</xdr:row>
      <xdr:rowOff>43281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34408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98044</xdr:rowOff>
    </xdr:from>
    <xdr:to>
      <xdr:col>67</xdr:col>
      <xdr:colOff>101600</xdr:colOff>
      <xdr:row>79</xdr:row>
      <xdr:rowOff>28194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19321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22690</xdr:rowOff>
    </xdr:from>
    <xdr:to>
      <xdr:col>85</xdr:col>
      <xdr:colOff>127000</xdr:colOff>
      <xdr:row>96</xdr:row>
      <xdr:rowOff>31784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81890"/>
          <a:ext cx="8382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22690</xdr:rowOff>
    </xdr:from>
    <xdr:to>
      <xdr:col>81</xdr:col>
      <xdr:colOff>50800</xdr:colOff>
      <xdr:row>96</xdr:row>
      <xdr:rowOff>31849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481890"/>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31849</xdr:rowOff>
    </xdr:from>
    <xdr:to>
      <xdr:col>76</xdr:col>
      <xdr:colOff>114300</xdr:colOff>
      <xdr:row>96</xdr:row>
      <xdr:rowOff>70794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91049"/>
          <a:ext cx="8890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70794</xdr:rowOff>
    </xdr:from>
    <xdr:to>
      <xdr:col>71</xdr:col>
      <xdr:colOff>177800</xdr:colOff>
      <xdr:row>96</xdr:row>
      <xdr:rowOff>90501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29994"/>
          <a:ext cx="889000" cy="1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152434</xdr:rowOff>
    </xdr:from>
    <xdr:to>
      <xdr:col>85</xdr:col>
      <xdr:colOff>177800</xdr:colOff>
      <xdr:row>96</xdr:row>
      <xdr:rowOff>82584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130861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143340</xdr:rowOff>
    </xdr:from>
    <xdr:to>
      <xdr:col>81</xdr:col>
      <xdr:colOff>101600</xdr:colOff>
      <xdr:row>96</xdr:row>
      <xdr:rowOff>73490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64617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152499</xdr:rowOff>
    </xdr:from>
    <xdr:to>
      <xdr:col>76</xdr:col>
      <xdr:colOff>165100</xdr:colOff>
      <xdr:row>96</xdr:row>
      <xdr:rowOff>82649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4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73776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3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19994</xdr:rowOff>
    </xdr:from>
    <xdr:to>
      <xdr:col>72</xdr:col>
      <xdr:colOff>38100</xdr:colOff>
      <xdr:row>96</xdr:row>
      <xdr:rowOff>121594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112721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7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39701</xdr:rowOff>
    </xdr:from>
    <xdr:to>
      <xdr:col>67</xdr:col>
      <xdr:colOff>101600</xdr:colOff>
      <xdr:row>96</xdr:row>
      <xdr:rowOff>141301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132428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年度は、能登半島地震の発生に伴い、災害復旧費や及びごみ処理や公費解体に係る衛生費が大幅増となっている。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一方、教育費において、類似団体内平均値を大きく上回る状況であったが、芸術文化館の整備完了を受け大きく減少し、類似団体内平均値を下回った。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その他では、農林水産業費や商工費で類似団体内平均値を上回っており、類似団体と比べ経費が嵩む状況となっている。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標準財政規模に対する財政調整基金残高の割合は近年増加傾向にあったが、令和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年度以降は、能登半島地震の発生に伴う震災対策費のために取り崩していることから、前年度比</a:t>
          </a:r>
          <a:r>
            <a:rPr kumimoji="1" lang="en-US" altLang="ja-JP" sz="1200">
              <a:latin typeface="ＭＳ ゴシック" pitchFamily="49" charset="-128"/>
              <a:ea typeface="ＭＳ ゴシック" pitchFamily="49" charset="-128"/>
            </a:rPr>
            <a:t>1.23</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実質収支額及び実質単年度収支の割合は、能登半島地震の発生に伴う震災対策費の翌年度に繰り越すべき財源が大幅減になったことによる実質収支及び単年度収支の改善に伴って、大幅増となった。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富山県氷見市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全会計の実質収支は黒字となっており、連結実質赤字比率はない状況にあり、令和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年度は水道事業会計や介護保険特別会計で前年比減となっているものの、一般会計で前年度</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ポイント増となったことなどから全体の黒字額が増加した。一般会計以外で大きなウエイトを占めている水道事業会計では、今後人口減少等に伴う給水人口の減少などの影響を踏まえて、経営の健全性を確保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30367283</v>
      </c>
      <c r="BO4" s="436"/>
      <c r="BP4" s="436"/>
      <c r="BQ4" s="436"/>
      <c r="BR4" s="436"/>
      <c r="BS4" s="436"/>
      <c r="BT4" s="436"/>
      <c r="BU4" s="437"/>
      <c r="BV4" s="435">
        <v>26909881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8.6999999999999993</v>
      </c>
      <c r="CU4" s="576"/>
      <c r="CV4" s="576"/>
      <c r="CW4" s="576"/>
      <c r="CX4" s="576"/>
      <c r="CY4" s="576"/>
      <c r="CZ4" s="576"/>
      <c r="DA4" s="577"/>
      <c r="DB4" s="575">
        <v>5.7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29097725</v>
      </c>
      <c r="BO5" s="407"/>
      <c r="BP5" s="407"/>
      <c r="BQ5" s="407"/>
      <c r="BR5" s="407"/>
      <c r="BS5" s="407"/>
      <c r="BT5" s="407"/>
      <c r="BU5" s="408"/>
      <c r="BV5" s="406">
        <v>25519124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87.5</v>
      </c>
      <c r="CU5" s="404"/>
      <c r="CV5" s="404"/>
      <c r="CW5" s="404"/>
      <c r="CX5" s="404"/>
      <c r="CY5" s="404"/>
      <c r="CZ5" s="404"/>
      <c r="DA5" s="405"/>
      <c r="DB5" s="403">
        <v>86.7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1269558</v>
      </c>
      <c r="BO6" s="407"/>
      <c r="BP6" s="407"/>
      <c r="BQ6" s="407"/>
      <c r="BR6" s="407"/>
      <c r="BS6" s="407"/>
      <c r="BT6" s="407"/>
      <c r="BU6" s="408"/>
      <c r="BV6" s="406">
        <v>1390757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87.8</v>
      </c>
      <c r="CU6" s="550"/>
      <c r="CV6" s="550"/>
      <c r="CW6" s="550"/>
      <c r="CX6" s="550"/>
      <c r="CY6" s="550"/>
      <c r="CZ6" s="550"/>
      <c r="DA6" s="551"/>
      <c r="DB6" s="549">
        <v>87.3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168098</v>
      </c>
      <c r="BO7" s="407"/>
      <c r="BP7" s="407"/>
      <c r="BQ7" s="407"/>
      <c r="BR7" s="407"/>
      <c r="BS7" s="407"/>
      <c r="BT7" s="407"/>
      <c r="BU7" s="408"/>
      <c r="BV7" s="406">
        <v>690406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12654385</v>
      </c>
      <c r="CU7" s="407"/>
      <c r="CV7" s="407"/>
      <c r="CW7" s="407"/>
      <c r="CX7" s="407"/>
      <c r="CY7" s="407"/>
      <c r="CZ7" s="407"/>
      <c r="DA7" s="408"/>
      <c r="DB7" s="406">
        <v>12297935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1101460</v>
      </c>
      <c r="BO8" s="407"/>
      <c r="BP8" s="407"/>
      <c r="BQ8" s="407"/>
      <c r="BR8" s="407"/>
      <c r="BS8" s="407"/>
      <c r="BT8" s="407"/>
      <c r="BU8" s="408"/>
      <c r="BV8" s="406">
        <v>700351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0.47</v>
      </c>
      <c r="CU8" s="510"/>
      <c r="CV8" s="510"/>
      <c r="CW8" s="510"/>
      <c r="CX8" s="510"/>
      <c r="CY8" s="510"/>
      <c r="CZ8" s="510"/>
      <c r="DA8" s="511"/>
      <c r="DB8" s="509">
        <v>0.46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43950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401109</v>
      </c>
      <c r="BO9" s="407"/>
      <c r="BP9" s="407"/>
      <c r="BQ9" s="407"/>
      <c r="BR9" s="407"/>
      <c r="BS9" s="407"/>
      <c r="BT9" s="407"/>
      <c r="BU9" s="408"/>
      <c r="BV9" s="406">
        <v>-282616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13.1</v>
      </c>
      <c r="CU9" s="404"/>
      <c r="CV9" s="404"/>
      <c r="CW9" s="404"/>
      <c r="CX9" s="404"/>
      <c r="CY9" s="404"/>
      <c r="CZ9" s="404"/>
      <c r="DA9" s="405"/>
      <c r="DB9" s="403">
        <v>14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47992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252813</v>
      </c>
      <c r="BO10" s="407"/>
      <c r="BP10" s="407"/>
      <c r="BQ10" s="407"/>
      <c r="BR10" s="407"/>
      <c r="BS10" s="407"/>
      <c r="BT10" s="407"/>
      <c r="BU10" s="408"/>
      <c r="BV10" s="406">
        <v>292325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37680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42167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316557</v>
      </c>
      <c r="BO12" s="407"/>
      <c r="BP12" s="407"/>
      <c r="BQ12" s="407"/>
      <c r="BR12" s="407"/>
      <c r="BS12" s="407"/>
      <c r="BT12" s="407"/>
      <c r="BU12" s="408"/>
      <c r="BV12" s="406">
        <v>558113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41540</v>
      </c>
      <c r="S13" s="494"/>
      <c r="T13" s="494"/>
      <c r="U13" s="494"/>
      <c r="V13" s="495"/>
      <c r="W13" s="496" t="s">
        <v>131</v>
      </c>
      <c r="X13" s="392"/>
      <c r="Y13" s="392"/>
      <c r="Z13" s="392"/>
      <c r="AA13" s="392"/>
      <c r="AB13" s="393"/>
      <c r="AC13" s="359">
        <v>891</v>
      </c>
      <c r="AD13" s="360"/>
      <c r="AE13" s="360"/>
      <c r="AF13" s="360"/>
      <c r="AG13" s="361"/>
      <c r="AH13" s="359">
        <v>1030</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337365</v>
      </c>
      <c r="BO13" s="407"/>
      <c r="BP13" s="407"/>
      <c r="BQ13" s="407"/>
      <c r="BR13" s="407"/>
      <c r="BS13" s="407"/>
      <c r="BT13" s="407"/>
      <c r="BU13" s="408"/>
      <c r="BV13" s="406">
        <v>-510724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11.7</v>
      </c>
      <c r="CU13" s="404"/>
      <c r="CV13" s="404"/>
      <c r="CW13" s="404"/>
      <c r="CX13" s="404"/>
      <c r="CY13" s="404"/>
      <c r="CZ13" s="404"/>
      <c r="DA13" s="405"/>
      <c r="DB13" s="403">
        <v>11.8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43205</v>
      </c>
      <c r="S14" s="494"/>
      <c r="T14" s="494"/>
      <c r="U14" s="494"/>
      <c r="V14" s="495"/>
      <c r="W14" s="497"/>
      <c r="X14" s="395"/>
      <c r="Y14" s="395"/>
      <c r="Z14" s="395"/>
      <c r="AA14" s="395"/>
      <c r="AB14" s="396"/>
      <c r="AC14" s="486">
        <v>4.2</v>
      </c>
      <c r="AD14" s="487"/>
      <c r="AE14" s="487"/>
      <c r="AF14" s="487"/>
      <c r="AG14" s="488"/>
      <c r="AH14" s="486">
        <v>4.4000000000000004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4.9000000000000004</v>
      </c>
      <c r="CU14" s="504"/>
      <c r="CV14" s="504"/>
      <c r="CW14" s="504"/>
      <c r="CX14" s="504"/>
      <c r="CY14" s="504"/>
      <c r="CZ14" s="504"/>
      <c r="DA14" s="505"/>
      <c r="DB14" s="503">
        <v>12.9</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42624</v>
      </c>
      <c r="S15" s="494"/>
      <c r="T15" s="494"/>
      <c r="U15" s="494"/>
      <c r="V15" s="495"/>
      <c r="W15" s="496" t="s">
        <v>137</v>
      </c>
      <c r="X15" s="392"/>
      <c r="Y15" s="392"/>
      <c r="Z15" s="392"/>
      <c r="AA15" s="392"/>
      <c r="AB15" s="393"/>
      <c r="AC15" s="359">
        <v>7202</v>
      </c>
      <c r="AD15" s="360"/>
      <c r="AE15" s="360"/>
      <c r="AF15" s="360"/>
      <c r="AG15" s="361"/>
      <c r="AH15" s="359">
        <v>8060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5280472</v>
      </c>
      <c r="BO15" s="436"/>
      <c r="BP15" s="436"/>
      <c r="BQ15" s="436"/>
      <c r="BR15" s="436"/>
      <c r="BS15" s="436"/>
      <c r="BT15" s="436"/>
      <c r="BU15" s="437"/>
      <c r="BV15" s="435">
        <v>5181792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33.799999999999997</v>
      </c>
      <c r="AD16" s="487"/>
      <c r="AE16" s="487"/>
      <c r="AF16" s="487"/>
      <c r="AG16" s="488"/>
      <c r="AH16" s="486">
        <v>34.799999999999997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11327403</v>
      </c>
      <c r="BO16" s="407"/>
      <c r="BP16" s="407"/>
      <c r="BQ16" s="407"/>
      <c r="BR16" s="407"/>
      <c r="BS16" s="407"/>
      <c r="BT16" s="407"/>
      <c r="BU16" s="408"/>
      <c r="BV16" s="406">
        <v>10960575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13220</v>
      </c>
      <c r="AD17" s="360"/>
      <c r="AE17" s="360"/>
      <c r="AF17" s="360"/>
      <c r="AG17" s="361"/>
      <c r="AH17" s="359">
        <v>14094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6576685</v>
      </c>
      <c r="BO17" s="407"/>
      <c r="BP17" s="407"/>
      <c r="BQ17" s="407"/>
      <c r="BR17" s="407"/>
      <c r="BS17" s="407"/>
      <c r="BT17" s="407"/>
      <c r="BU17" s="408"/>
      <c r="BV17" s="406">
        <v>6436016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230.54</v>
      </c>
      <c r="M18" s="459"/>
      <c r="N18" s="459"/>
      <c r="O18" s="459"/>
      <c r="P18" s="459"/>
      <c r="Q18" s="459"/>
      <c r="R18" s="460"/>
      <c r="S18" s="460"/>
      <c r="T18" s="460"/>
      <c r="U18" s="460"/>
      <c r="V18" s="461"/>
      <c r="W18" s="477"/>
      <c r="X18" s="478"/>
      <c r="Y18" s="478"/>
      <c r="Z18" s="478"/>
      <c r="AA18" s="478"/>
      <c r="AB18" s="502"/>
      <c r="AC18" s="376">
        <v>62</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11574813</v>
      </c>
      <c r="BO18" s="407"/>
      <c r="BP18" s="407"/>
      <c r="BQ18" s="407"/>
      <c r="BR18" s="407"/>
      <c r="BS18" s="407"/>
      <c r="BT18" s="407"/>
      <c r="BU18" s="408"/>
      <c r="BV18" s="406">
        <v>11176264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17623367</v>
      </c>
      <c r="BO19" s="407"/>
      <c r="BP19" s="407"/>
      <c r="BQ19" s="407"/>
      <c r="BR19" s="407"/>
      <c r="BS19" s="407"/>
      <c r="BT19" s="407"/>
      <c r="BU19" s="408"/>
      <c r="BV19" s="406">
        <v>17099169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15759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25434043</v>
      </c>
      <c r="BO22" s="436"/>
      <c r="BP22" s="436"/>
      <c r="BQ22" s="436"/>
      <c r="BR22" s="436"/>
      <c r="BS22" s="436"/>
      <c r="BT22" s="436"/>
      <c r="BU22" s="437"/>
      <c r="BV22" s="435">
        <v>24732284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23982948</v>
      </c>
      <c r="BO23" s="407"/>
      <c r="BP23" s="407"/>
      <c r="BQ23" s="407"/>
      <c r="BR23" s="407"/>
      <c r="BS23" s="407"/>
      <c r="BT23" s="407"/>
      <c r="BU23" s="408"/>
      <c r="BV23" s="406">
        <v>22989835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8100</v>
      </c>
      <c r="R24" s="360"/>
      <c r="S24" s="360"/>
      <c r="T24" s="360"/>
      <c r="U24" s="360"/>
      <c r="V24" s="361"/>
      <c r="W24" s="449"/>
      <c r="X24" s="386"/>
      <c r="Y24" s="387"/>
      <c r="Z24" s="362" t="s">
        <v>162</v>
      </c>
      <c r="AA24" s="363"/>
      <c r="AB24" s="363"/>
      <c r="AC24" s="363"/>
      <c r="AD24" s="363"/>
      <c r="AE24" s="363"/>
      <c r="AF24" s="363"/>
      <c r="AG24" s="364"/>
      <c r="AH24" s="359">
        <v>349</v>
      </c>
      <c r="AI24" s="360"/>
      <c r="AJ24" s="360"/>
      <c r="AK24" s="360"/>
      <c r="AL24" s="361"/>
      <c r="AM24" s="359">
        <v>1080853</v>
      </c>
      <c r="AN24" s="360"/>
      <c r="AO24" s="360"/>
      <c r="AP24" s="360"/>
      <c r="AQ24" s="360"/>
      <c r="AR24" s="361"/>
      <c r="AS24" s="359">
        <v>3097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19214579</v>
      </c>
      <c r="BO24" s="407"/>
      <c r="BP24" s="407"/>
      <c r="BQ24" s="407"/>
      <c r="BR24" s="407"/>
      <c r="BS24" s="407"/>
      <c r="BT24" s="407"/>
      <c r="BU24" s="408"/>
      <c r="BV24" s="406">
        <v>17851277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6700</v>
      </c>
      <c r="R25" s="360"/>
      <c r="S25" s="360"/>
      <c r="T25" s="360"/>
      <c r="U25" s="360"/>
      <c r="V25" s="361"/>
      <c r="W25" s="449"/>
      <c r="X25" s="386"/>
      <c r="Y25" s="387"/>
      <c r="Z25" s="362" t="s">
        <v>165</v>
      </c>
      <c r="AA25" s="363"/>
      <c r="AB25" s="363"/>
      <c r="AC25" s="363"/>
      <c r="AD25" s="363"/>
      <c r="AE25" s="363"/>
      <c r="AF25" s="363"/>
      <c r="AG25" s="364"/>
      <c r="AH25" s="359">
        <v>59</v>
      </c>
      <c r="AI25" s="360"/>
      <c r="AJ25" s="360"/>
      <c r="AK25" s="360"/>
      <c r="AL25" s="361"/>
      <c r="AM25" s="359">
        <v>178357</v>
      </c>
      <c r="AN25" s="360"/>
      <c r="AO25" s="360"/>
      <c r="AP25" s="360"/>
      <c r="AQ25" s="360"/>
      <c r="AR25" s="361"/>
      <c r="AS25" s="359">
        <v>3023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4793809</v>
      </c>
      <c r="BO25" s="436"/>
      <c r="BP25" s="436"/>
      <c r="BQ25" s="436"/>
      <c r="BR25" s="436"/>
      <c r="BS25" s="436"/>
      <c r="BT25" s="436"/>
      <c r="BU25" s="437"/>
      <c r="BV25" s="435">
        <v>5015124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5800</v>
      </c>
      <c r="R26" s="360"/>
      <c r="S26" s="360"/>
      <c r="T26" s="360"/>
      <c r="U26" s="360"/>
      <c r="V26" s="361"/>
      <c r="W26" s="449"/>
      <c r="X26" s="386"/>
      <c r="Y26" s="387"/>
      <c r="Z26" s="362" t="s">
        <v>168</v>
      </c>
      <c r="AA26" s="417"/>
      <c r="AB26" s="417"/>
      <c r="AC26" s="417"/>
      <c r="AD26" s="417"/>
      <c r="AE26" s="417"/>
      <c r="AF26" s="417"/>
      <c r="AG26" s="418"/>
      <c r="AH26" s="359">
        <v>20</v>
      </c>
      <c r="AI26" s="360"/>
      <c r="AJ26" s="360"/>
      <c r="AK26" s="360"/>
      <c r="AL26" s="361"/>
      <c r="AM26" s="359">
        <v>53220</v>
      </c>
      <c r="AN26" s="360"/>
      <c r="AO26" s="360"/>
      <c r="AP26" s="360"/>
      <c r="AQ26" s="360"/>
      <c r="AR26" s="361"/>
      <c r="AS26" s="359">
        <v>2661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4950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11880</v>
      </c>
      <c r="AN27" s="360"/>
      <c r="AO27" s="360"/>
      <c r="AP27" s="360"/>
      <c r="AQ27" s="360"/>
      <c r="AR27" s="361"/>
      <c r="AS27" s="359">
        <v>3960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3090520</v>
      </c>
      <c r="BO28" s="436"/>
      <c r="BP28" s="436"/>
      <c r="BQ28" s="436"/>
      <c r="BR28" s="436"/>
      <c r="BS28" s="436"/>
      <c r="BT28" s="436"/>
      <c r="BU28" s="437"/>
      <c r="BV28" s="435">
        <v>3154264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15</v>
      </c>
      <c r="M29" s="360"/>
      <c r="N29" s="360"/>
      <c r="O29" s="360"/>
      <c r="P29" s="361"/>
      <c r="Q29" s="359">
        <v>4200</v>
      </c>
      <c r="R29" s="360"/>
      <c r="S29" s="360"/>
      <c r="T29" s="360"/>
      <c r="U29" s="360"/>
      <c r="V29" s="361"/>
      <c r="W29" s="450"/>
      <c r="X29" s="451"/>
      <c r="Y29" s="452"/>
      <c r="Z29" s="362" t="s">
        <v>177</v>
      </c>
      <c r="AA29" s="363"/>
      <c r="AB29" s="363"/>
      <c r="AC29" s="363"/>
      <c r="AD29" s="363"/>
      <c r="AE29" s="363"/>
      <c r="AF29" s="363"/>
      <c r="AG29" s="364"/>
      <c r="AH29" s="359">
        <v>352</v>
      </c>
      <c r="AI29" s="360"/>
      <c r="AJ29" s="360"/>
      <c r="AK29" s="360"/>
      <c r="AL29" s="361"/>
      <c r="AM29" s="359">
        <v>1092733</v>
      </c>
      <c r="AN29" s="360"/>
      <c r="AO29" s="360"/>
      <c r="AP29" s="360"/>
      <c r="AQ29" s="360"/>
      <c r="AR29" s="361"/>
      <c r="AS29" s="359">
        <v>3104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4024066</v>
      </c>
      <c r="BO29" s="407"/>
      <c r="BP29" s="407"/>
      <c r="BQ29" s="407"/>
      <c r="BR29" s="407"/>
      <c r="BS29" s="407"/>
      <c r="BT29" s="407"/>
      <c r="BU29" s="408"/>
      <c r="BV29" s="406">
        <v>3693503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3341140</v>
      </c>
      <c r="BO30" s="441"/>
      <c r="BP30" s="441"/>
      <c r="BQ30" s="441"/>
      <c r="BR30" s="441"/>
      <c r="BS30" s="441"/>
      <c r="BT30" s="441"/>
      <c r="BU30" s="442"/>
      <c r="BV30" s="440">
        <v>2514304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氷見市水道事業会計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高岡地区広域圏事務組合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氷見市スポーツ協会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育英資金特別会計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氷見市病院事業会計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富山県市町村管理組合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氷見市土地開発公社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〇</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介護保険特別会計（サービス事業勘定）</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氷見市下水道事業会計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富山県市町村総合事務組合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氷見市観光協会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富山県後期高齢者医療広域連合（一般会計）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氷見ふるさとエネルギー株式会社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富山県後期高齢者医療広域連合（特別会計）</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氷見市文化振興財団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almeAjdvGX8+F5Lup+BC9uZEtabiNbdzRDNi02qCw4RJQxoUIXbAulm2frN+e66MnRblsHNw2TC5d+n6KTwwQ==" saltValue="aIMC9TGqPWYrQH4B9ZCgl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7.94</v>
      </c>
      <c r="G34" s="33">
        <v>4.7300000000000004</v>
      </c>
      <c r="H34" s="33">
        <v>7.94</v>
      </c>
      <c r="I34" s="33">
        <v>5.69</v>
      </c>
      <c r="J34" s="34">
        <v>8.69</v>
      </c>
      <c r="K34" s="22"/>
      <c r="L34" s="22"/>
      <c r="M34" s="22"/>
      <c r="N34" s="22"/>
      <c r="O34" s="22"/>
      <c r="P34" s="22"/>
    </row>
    <row r="35" spans="1:16" ht="39" customHeight="1" x14ac:dyDescent="0.15">
      <c r="A35" s="22"/>
      <c r="B35" s="35"/>
      <c r="C35" s="1132" t="s">
        <v>534</v>
      </c>
      <c r="D35" s="1132"/>
      <c r="E35" s="1133"/>
      <c r="F35" s="36">
        <v>11.23</v>
      </c>
      <c r="G35" s="37">
        <v>10.74</v>
      </c>
      <c r="H35" s="37">
        <v>9.34</v>
      </c>
      <c r="I35" s="37">
        <v>9.2100000000000009</v>
      </c>
      <c r="J35" s="38">
        <v>8.4600000000000009</v>
      </c>
      <c r="K35" s="22"/>
      <c r="L35" s="22"/>
      <c r="M35" s="22"/>
      <c r="N35" s="22"/>
      <c r="O35" s="22"/>
      <c r="P35" s="22"/>
    </row>
    <row r="36" spans="1:16" ht="39" customHeight="1" x14ac:dyDescent="0.15">
      <c r="A36" s="22"/>
      <c r="B36" s="35"/>
      <c r="C36" s="1132" t="s">
        <v>535</v>
      </c>
      <c r="D36" s="1132"/>
      <c r="E36" s="1133"/>
      <c r="F36" s="36">
        <v>0.93</v>
      </c>
      <c r="G36" s="37">
        <v>1.02</v>
      </c>
      <c r="H36" s="37">
        <v>1.59</v>
      </c>
      <c r="I36" s="37">
        <v>2.08</v>
      </c>
      <c r="J36" s="38">
        <v>2.11</v>
      </c>
      <c r="K36" s="22"/>
      <c r="L36" s="22"/>
      <c r="M36" s="22"/>
      <c r="N36" s="22"/>
      <c r="O36" s="22"/>
      <c r="P36" s="22"/>
    </row>
    <row r="37" spans="1:16" ht="39" customHeight="1" x14ac:dyDescent="0.15">
      <c r="A37" s="22"/>
      <c r="B37" s="35"/>
      <c r="C37" s="1132" t="s">
        <v>536</v>
      </c>
      <c r="D37" s="1132"/>
      <c r="E37" s="1133"/>
      <c r="F37" s="36">
        <v>0.64</v>
      </c>
      <c r="G37" s="37">
        <v>0.69</v>
      </c>
      <c r="H37" s="37">
        <v>1.28</v>
      </c>
      <c r="I37" s="37">
        <v>1.77</v>
      </c>
      <c r="J37" s="38">
        <v>0.72</v>
      </c>
      <c r="K37" s="22"/>
      <c r="L37" s="22"/>
      <c r="M37" s="22"/>
      <c r="N37" s="22"/>
      <c r="O37" s="22"/>
      <c r="P37" s="22"/>
    </row>
    <row r="38" spans="1:16" ht="39" customHeight="1" x14ac:dyDescent="0.15">
      <c r="A38" s="22"/>
      <c r="B38" s="35"/>
      <c r="C38" s="1132" t="s">
        <v>537</v>
      </c>
      <c r="D38" s="1132"/>
      <c r="E38" s="1133"/>
      <c r="F38" s="36">
        <v>0.48</v>
      </c>
      <c r="G38" s="37">
        <v>0.45</v>
      </c>
      <c r="H38" s="37">
        <v>0.01</v>
      </c>
      <c r="I38" s="37">
        <v>0.39</v>
      </c>
      <c r="J38" s="38">
        <v>0.22</v>
      </c>
      <c r="K38" s="22"/>
      <c r="L38" s="22"/>
      <c r="M38" s="22"/>
      <c r="N38" s="22"/>
      <c r="O38" s="22"/>
      <c r="P38" s="22"/>
    </row>
    <row r="39" spans="1:16" ht="39" customHeight="1" x14ac:dyDescent="0.15">
      <c r="A39" s="22"/>
      <c r="B39" s="35"/>
      <c r="C39" s="1132" t="s">
        <v>538</v>
      </c>
      <c r="D39" s="1132"/>
      <c r="E39" s="1133"/>
      <c r="F39" s="36">
        <v>7.0000000000000007E-2</v>
      </c>
      <c r="G39" s="37">
        <v>7.0000000000000007E-2</v>
      </c>
      <c r="H39" s="37">
        <v>0.16</v>
      </c>
      <c r="I39" s="37">
        <v>0.09</v>
      </c>
      <c r="J39" s="38">
        <v>0.05</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0.01</v>
      </c>
      <c r="K40" s="22"/>
      <c r="L40" s="22"/>
      <c r="M40" s="22"/>
      <c r="N40" s="22"/>
      <c r="O40" s="22"/>
      <c r="P40" s="22"/>
    </row>
    <row r="41" spans="1:16" ht="39" customHeight="1" x14ac:dyDescent="0.15">
      <c r="A41" s="22"/>
      <c r="B41" s="35"/>
      <c r="C41" s="1132" t="s">
        <v>540</v>
      </c>
      <c r="D41" s="1132"/>
      <c r="E41" s="1133"/>
      <c r="F41" s="36">
        <v>0</v>
      </c>
      <c r="G41" s="37">
        <v>0.01</v>
      </c>
      <c r="H41" s="37">
        <v>0</v>
      </c>
      <c r="I41" s="37">
        <v>0.02</v>
      </c>
      <c r="J41" s="38">
        <v>0.01</v>
      </c>
      <c r="K41" s="22"/>
      <c r="L41" s="22"/>
      <c r="M41" s="22"/>
      <c r="N41" s="22"/>
      <c r="O41" s="22"/>
      <c r="P41" s="22"/>
    </row>
    <row r="42" spans="1:16" ht="39" customHeight="1" x14ac:dyDescent="0.15">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542</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pb0wIlQ9Nd4v7B0/tni4j6NZWEP4wzn8A6VfYaE/xzA4Q4Ibd1NdmRGMLeX4ZHoTyF8psdHslKpPHM9soQReA==" saltValue="Av+BVNutY1DPjxoTfwNZ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2370</v>
      </c>
      <c r="L45" s="58">
        <v>2373</v>
      </c>
      <c r="M45" s="58">
        <v>2451</v>
      </c>
      <c r="N45" s="58">
        <v>2389</v>
      </c>
      <c r="O45" s="59">
        <v>2345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751</v>
      </c>
      <c r="L48" s="62">
        <v>733</v>
      </c>
      <c r="M48" s="62">
        <v>715</v>
      </c>
      <c r="N48" s="62">
        <v>710</v>
      </c>
      <c r="O48" s="63">
        <v>694</v>
      </c>
      <c r="P48" s="46"/>
      <c r="Q48" s="46"/>
      <c r="R48" s="46"/>
      <c r="S48" s="46"/>
      <c r="T48" s="46"/>
      <c r="U48" s="46"/>
    </row>
    <row r="49" spans="1:21" ht="30.75" customHeight="1" x14ac:dyDescent="0.15">
      <c r="A49" s="46"/>
      <c r="B49" s="1163"/>
      <c r="C49" s="1164"/>
      <c r="D49" s="60"/>
      <c r="E49" s="1140" t="s">
        <v>14</v>
      </c>
      <c r="F49" s="1140"/>
      <c r="G49" s="1140"/>
      <c r="H49" s="1140"/>
      <c r="I49" s="1140"/>
      <c r="J49" s="1141"/>
      <c r="K49" s="61">
        <v>46</v>
      </c>
      <c r="L49" s="62">
        <v>46</v>
      </c>
      <c r="M49" s="62">
        <v>48</v>
      </c>
      <c r="N49" s="62">
        <v>44</v>
      </c>
      <c r="O49" s="63">
        <v>38</v>
      </c>
      <c r="P49" s="46"/>
      <c r="Q49" s="46"/>
      <c r="R49" s="46"/>
      <c r="S49" s="46"/>
      <c r="T49" s="46"/>
      <c r="U49" s="46"/>
    </row>
    <row r="50" spans="1:21" ht="30.75" customHeight="1" x14ac:dyDescent="0.15">
      <c r="A50" s="46"/>
      <c r="B50" s="1163"/>
      <c r="C50" s="1164"/>
      <c r="D50" s="60"/>
      <c r="E50" s="1140" t="s">
        <v>15</v>
      </c>
      <c r="F50" s="1140"/>
      <c r="G50" s="1140"/>
      <c r="H50" s="1140"/>
      <c r="I50" s="1140"/>
      <c r="J50" s="1141"/>
      <c r="K50" s="61">
        <v>17</v>
      </c>
      <c r="L50" s="62">
        <v>15</v>
      </c>
      <c r="M50" s="62">
        <v>13</v>
      </c>
      <c r="N50" s="62">
        <v>0</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1985</v>
      </c>
      <c r="L52" s="62">
        <v>1988</v>
      </c>
      <c r="M52" s="62">
        <v>1937</v>
      </c>
      <c r="N52" s="62">
        <v>1839</v>
      </c>
      <c r="O52" s="63">
        <v>1966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1199</v>
      </c>
      <c r="L53" s="67">
        <v>1179</v>
      </c>
      <c r="M53" s="67">
        <v>1290</v>
      </c>
      <c r="N53" s="67">
        <v>1304</v>
      </c>
      <c r="O53" s="68">
        <v>1112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ExKFGvz1TWWT/UnHZJPW5qaPHn8lFgLjbSbRx+fpVfRo026bvEKBy1faBIvfp0+Uovjb/PlQdtGC6AI4iBjDQ==" saltValue="5KoebT6dn1HieUk57Nux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23883</v>
      </c>
      <c r="J41" s="331">
        <v>24580</v>
      </c>
      <c r="K41" s="331">
        <v>25001</v>
      </c>
      <c r="L41" s="331">
        <v>24732</v>
      </c>
      <c r="M41" s="332">
        <v>25434</v>
      </c>
    </row>
    <row r="42" spans="2:13" ht="27.75" customHeight="1" x14ac:dyDescent="0.15">
      <c r="B42" s="1171"/>
      <c r="C42" s="1172"/>
      <c r="D42" s="104"/>
      <c r="E42" s="1175" t="s">
        <v>32</v>
      </c>
      <c r="F42" s="1175"/>
      <c r="G42" s="1175"/>
      <c r="H42" s="1176"/>
      <c r="I42" s="333">
        <v>95</v>
      </c>
      <c r="J42" s="334">
        <v>78</v>
      </c>
      <c r="K42" s="334">
        <v>91</v>
      </c>
      <c r="L42" s="334">
        <v>103</v>
      </c>
      <c r="M42" s="335">
        <v>136</v>
      </c>
    </row>
    <row r="43" spans="2:13" ht="27.75" customHeight="1" x14ac:dyDescent="0.15">
      <c r="B43" s="1171"/>
      <c r="C43" s="1172"/>
      <c r="D43" s="104"/>
      <c r="E43" s="1175" t="s">
        <v>33</v>
      </c>
      <c r="F43" s="1175"/>
      <c r="G43" s="1175"/>
      <c r="H43" s="1176"/>
      <c r="I43" s="333">
        <v>7334</v>
      </c>
      <c r="J43" s="334">
        <v>7052</v>
      </c>
      <c r="K43" s="334">
        <v>6627</v>
      </c>
      <c r="L43" s="334">
        <v>6136</v>
      </c>
      <c r="M43" s="335">
        <v>5664</v>
      </c>
    </row>
    <row r="44" spans="2:13" ht="27.75" customHeight="1" x14ac:dyDescent="0.15">
      <c r="B44" s="1171"/>
      <c r="C44" s="1172"/>
      <c r="D44" s="104"/>
      <c r="E44" s="1175" t="s">
        <v>34</v>
      </c>
      <c r="F44" s="1175"/>
      <c r="G44" s="1175"/>
      <c r="H44" s="1176"/>
      <c r="I44" s="333">
        <v>296</v>
      </c>
      <c r="J44" s="334">
        <v>259</v>
      </c>
      <c r="K44" s="334">
        <v>213</v>
      </c>
      <c r="L44" s="334">
        <v>170</v>
      </c>
      <c r="M44" s="335">
        <v>133</v>
      </c>
    </row>
    <row r="45" spans="2:13" ht="27.75" customHeight="1" x14ac:dyDescent="0.15">
      <c r="B45" s="1171"/>
      <c r="C45" s="1172"/>
      <c r="D45" s="104"/>
      <c r="E45" s="1175" t="s">
        <v>35</v>
      </c>
      <c r="F45" s="1175"/>
      <c r="G45" s="1175"/>
      <c r="H45" s="1176"/>
      <c r="I45" s="333">
        <v>3748</v>
      </c>
      <c r="J45" s="334">
        <v>3522</v>
      </c>
      <c r="K45" s="334">
        <v>3314</v>
      </c>
      <c r="L45" s="334">
        <v>3180</v>
      </c>
      <c r="M45" s="335">
        <v>3032</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7811</v>
      </c>
      <c r="J50" s="334">
        <v>9374</v>
      </c>
      <c r="K50" s="334">
        <v>9791</v>
      </c>
      <c r="L50" s="334">
        <v>10266</v>
      </c>
      <c r="M50" s="335">
        <v>11332</v>
      </c>
    </row>
    <row r="51" spans="2:13" ht="27.75" customHeight="1" x14ac:dyDescent="0.15">
      <c r="B51" s="1171"/>
      <c r="C51" s="1172"/>
      <c r="D51" s="104"/>
      <c r="E51" s="1175" t="s">
        <v>42</v>
      </c>
      <c r="F51" s="1175"/>
      <c r="G51" s="1175"/>
      <c r="H51" s="1176"/>
      <c r="I51" s="333">
        <v>243</v>
      </c>
      <c r="J51" s="334">
        <v>213</v>
      </c>
      <c r="K51" s="334">
        <v>192</v>
      </c>
      <c r="L51" s="334">
        <v>182</v>
      </c>
      <c r="M51" s="335">
        <v>157</v>
      </c>
    </row>
    <row r="52" spans="2:13" ht="27.75" customHeight="1" x14ac:dyDescent="0.15">
      <c r="B52" s="1173"/>
      <c r="C52" s="1174"/>
      <c r="D52" s="104"/>
      <c r="E52" s="1175" t="s">
        <v>43</v>
      </c>
      <c r="F52" s="1175"/>
      <c r="G52" s="1175"/>
      <c r="H52" s="1176"/>
      <c r="I52" s="333">
        <v>20649</v>
      </c>
      <c r="J52" s="334">
        <v>21345</v>
      </c>
      <c r="K52" s="334">
        <v>21936</v>
      </c>
      <c r="L52" s="334">
        <v>22518</v>
      </c>
      <c r="M52" s="335">
        <v>22377</v>
      </c>
    </row>
    <row r="53" spans="2:13" ht="27.75" customHeight="1" thickBot="1" x14ac:dyDescent="0.2">
      <c r="B53" s="1177" t="s">
        <v>19</v>
      </c>
      <c r="C53" s="1178"/>
      <c r="D53" s="108"/>
      <c r="E53" s="1179" t="s">
        <v>44</v>
      </c>
      <c r="F53" s="1179"/>
      <c r="G53" s="1179"/>
      <c r="H53" s="1180"/>
      <c r="I53" s="336">
        <v>6654</v>
      </c>
      <c r="J53" s="337">
        <v>4558</v>
      </c>
      <c r="K53" s="337">
        <v>3327</v>
      </c>
      <c r="L53" s="337">
        <v>1356</v>
      </c>
      <c r="M53" s="338">
        <v>532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HUpj5d9GAiftx/zQ3Jor1mwHBpArvJraMHzc8R3AtlTOMMXCGmlAcTgD0NB2/xOlRQQrXpDtsMCxFXsAUAmAA==" saltValue="TRPx3BlK5vcriHTf6X7g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2" sqref="F62: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3420</v>
      </c>
      <c r="G55" s="339">
        <v>3154</v>
      </c>
      <c r="H55" s="340">
        <v>3091</v>
      </c>
    </row>
    <row r="56" spans="2:8" ht="52.5" customHeight="1" x14ac:dyDescent="0.15">
      <c r="B56" s="120"/>
      <c r="C56" s="1198" t="s">
        <v>47</v>
      </c>
      <c r="D56" s="1198"/>
      <c r="E56" s="1199"/>
      <c r="F56" s="341">
        <v>3190</v>
      </c>
      <c r="G56" s="341">
        <v>3694</v>
      </c>
      <c r="H56" s="342">
        <v>4024</v>
      </c>
    </row>
    <row r="57" spans="2:8" ht="53.25" customHeight="1" x14ac:dyDescent="0.15">
      <c r="B57" s="120"/>
      <c r="C57" s="1200" t="s">
        <v>48</v>
      </c>
      <c r="D57" s="1200"/>
      <c r="E57" s="1201"/>
      <c r="F57" s="343">
        <v>2131</v>
      </c>
      <c r="G57" s="343">
        <v>2514</v>
      </c>
      <c r="H57" s="344">
        <v>3341</v>
      </c>
    </row>
    <row r="58" spans="2:8" ht="45.75" customHeight="1" x14ac:dyDescent="0.15">
      <c r="B58" s="121"/>
      <c r="C58" s="1188" t="s">
        <v>560</v>
      </c>
      <c r="D58" s="1189"/>
      <c r="E58" s="1190"/>
      <c r="F58" s="345">
        <v>965</v>
      </c>
      <c r="G58" s="345">
        <v>1088</v>
      </c>
      <c r="H58" s="346">
        <v>1564</v>
      </c>
    </row>
    <row r="59" spans="2:8" ht="45.75" customHeight="1" x14ac:dyDescent="0.15">
      <c r="B59" s="121"/>
      <c r="C59" s="1188" t="s">
        <v>561</v>
      </c>
      <c r="D59" s="1189" t="s">
        <v>561</v>
      </c>
      <c r="E59" s="1190" t="s">
        <v>561</v>
      </c>
      <c r="F59" s="345">
        <v>387</v>
      </c>
      <c r="G59" s="345">
        <v>626</v>
      </c>
      <c r="H59" s="346">
        <v>890</v>
      </c>
    </row>
    <row r="60" spans="2:8" ht="45.75" customHeight="1" x14ac:dyDescent="0.15">
      <c r="B60" s="121"/>
      <c r="C60" s="1188" t="s">
        <v>562</v>
      </c>
      <c r="D60" s="1189"/>
      <c r="E60" s="1190"/>
      <c r="F60" s="345">
        <v>199</v>
      </c>
      <c r="G60" s="345">
        <v>214</v>
      </c>
      <c r="H60" s="346">
        <v>257</v>
      </c>
    </row>
    <row r="61" spans="2:8" ht="45.75" customHeight="1" x14ac:dyDescent="0.15">
      <c r="B61" s="121"/>
      <c r="C61" s="1188" t="s">
        <v>563</v>
      </c>
      <c r="D61" s="1189"/>
      <c r="E61" s="1190"/>
      <c r="F61" s="345">
        <v>233</v>
      </c>
      <c r="G61" s="345">
        <v>233</v>
      </c>
      <c r="H61" s="346">
        <v>233</v>
      </c>
    </row>
    <row r="62" spans="2:8" ht="45.75" customHeight="1" thickBot="1" x14ac:dyDescent="0.2">
      <c r="B62" s="122"/>
      <c r="C62" s="1191" t="s">
        <v>565</v>
      </c>
      <c r="D62" s="1192" t="s">
        <v>564</v>
      </c>
      <c r="E62" s="1193" t="s">
        <v>564</v>
      </c>
      <c r="F62" s="347">
        <v>110</v>
      </c>
      <c r="G62" s="347">
        <v>110</v>
      </c>
      <c r="H62" s="348">
        <v>109</v>
      </c>
    </row>
    <row r="63" spans="2:8" ht="52.5" customHeight="1" thickBot="1" x14ac:dyDescent="0.2">
      <c r="B63" s="123"/>
      <c r="C63" s="1194" t="s">
        <v>49</v>
      </c>
      <c r="D63" s="1194"/>
      <c r="E63" s="1195"/>
      <c r="F63" s="349">
        <v>8741</v>
      </c>
      <c r="G63" s="349">
        <v>9362</v>
      </c>
      <c r="H63" s="350">
        <v>10456</v>
      </c>
    </row>
    <row r="64" spans="2:8" x14ac:dyDescent="0.15"/>
  </sheetData>
  <sheetProtection algorithmName="SHA-512" hashValue="XPdSGDuWegqa784NY6FdTGyi9jCml8QZWrGT/JJDVLJRPDomobCcDTXqFAI5iZTHWklrKBJTErX8Tr3nM4V4Sw==" saltValue="ZoAGsHXBSu0u3S8NSg6Z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102173</v>
      </c>
      <c r="E3" s="142"/>
      <c r="F3" s="143">
        <v>76347</v>
      </c>
      <c r="G3" s="144"/>
      <c r="H3" s="145"/>
    </row>
    <row r="4" spans="1:8" x14ac:dyDescent="0.15">
      <c r="A4" s="146"/>
      <c r="B4" s="147"/>
      <c r="C4" s="148"/>
      <c r="D4" s="149">
        <v>29602</v>
      </c>
      <c r="E4" s="150"/>
      <c r="F4" s="151">
        <v>41762</v>
      </c>
      <c r="G4" s="152"/>
      <c r="H4" s="153"/>
    </row>
    <row r="5" spans="1:8" x14ac:dyDescent="0.15">
      <c r="A5" s="134" t="s">
        <v>521</v>
      </c>
      <c r="B5" s="139"/>
      <c r="C5" s="140"/>
      <c r="D5" s="141">
        <v>101625</v>
      </c>
      <c r="E5" s="142"/>
      <c r="F5" s="143">
        <v>69604</v>
      </c>
      <c r="G5" s="144"/>
      <c r="H5" s="145"/>
    </row>
    <row r="6" spans="1:8" x14ac:dyDescent="0.15">
      <c r="A6" s="146"/>
      <c r="B6" s="147"/>
      <c r="C6" s="148"/>
      <c r="D6" s="149">
        <v>39258</v>
      </c>
      <c r="E6" s="150"/>
      <c r="F6" s="151">
        <v>36247</v>
      </c>
      <c r="G6" s="152"/>
      <c r="H6" s="153"/>
    </row>
    <row r="7" spans="1:8" x14ac:dyDescent="0.15">
      <c r="A7" s="134" t="s">
        <v>522</v>
      </c>
      <c r="B7" s="139"/>
      <c r="C7" s="140"/>
      <c r="D7" s="141">
        <v>103656</v>
      </c>
      <c r="E7" s="142"/>
      <c r="F7" s="143">
        <v>68410</v>
      </c>
      <c r="G7" s="144"/>
      <c r="H7" s="145"/>
    </row>
    <row r="8" spans="1:8" x14ac:dyDescent="0.15">
      <c r="A8" s="146"/>
      <c r="B8" s="147"/>
      <c r="C8" s="148"/>
      <c r="D8" s="149">
        <v>32968</v>
      </c>
      <c r="E8" s="150"/>
      <c r="F8" s="151">
        <v>35086</v>
      </c>
      <c r="G8" s="152"/>
      <c r="H8" s="153"/>
    </row>
    <row r="9" spans="1:8" x14ac:dyDescent="0.15">
      <c r="A9" s="134" t="s">
        <v>523</v>
      </c>
      <c r="B9" s="139"/>
      <c r="C9" s="140"/>
      <c r="D9" s="141">
        <v>68464</v>
      </c>
      <c r="E9" s="142"/>
      <c r="F9" s="143">
        <v>73019</v>
      </c>
      <c r="G9" s="144"/>
      <c r="H9" s="145"/>
    </row>
    <row r="10" spans="1:8" x14ac:dyDescent="0.15">
      <c r="A10" s="146"/>
      <c r="B10" s="147"/>
      <c r="C10" s="148"/>
      <c r="D10" s="149">
        <v>27289</v>
      </c>
      <c r="E10" s="150"/>
      <c r="F10" s="151">
        <v>39427</v>
      </c>
      <c r="G10" s="152"/>
      <c r="H10" s="153"/>
    </row>
    <row r="11" spans="1:8" x14ac:dyDescent="0.15">
      <c r="A11" s="134" t="s">
        <v>524</v>
      </c>
      <c r="B11" s="139"/>
      <c r="C11" s="140"/>
      <c r="D11" s="141">
        <v>60325</v>
      </c>
      <c r="E11" s="142"/>
      <c r="F11" s="143">
        <v>76590</v>
      </c>
      <c r="G11" s="144"/>
      <c r="H11" s="145"/>
    </row>
    <row r="12" spans="1:8" x14ac:dyDescent="0.15">
      <c r="A12" s="146"/>
      <c r="B12" s="147"/>
      <c r="C12" s="154"/>
      <c r="D12" s="149">
        <v>21568</v>
      </c>
      <c r="E12" s="150"/>
      <c r="F12" s="151">
        <v>42387</v>
      </c>
      <c r="G12" s="152"/>
      <c r="H12" s="153"/>
    </row>
    <row r="13" spans="1:8" x14ac:dyDescent="0.15">
      <c r="A13" s="134"/>
      <c r="B13" s="139"/>
      <c r="C13" s="140"/>
      <c r="D13" s="141">
        <v>87249</v>
      </c>
      <c r="E13" s="142"/>
      <c r="F13" s="143">
        <v>72794</v>
      </c>
      <c r="G13" s="155"/>
      <c r="H13" s="145"/>
    </row>
    <row r="14" spans="1:8" x14ac:dyDescent="0.15">
      <c r="A14" s="146"/>
      <c r="B14" s="147"/>
      <c r="C14" s="148"/>
      <c r="D14" s="149">
        <v>30137</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7.95</v>
      </c>
      <c r="C19" s="156">
        <f>ROUND(VALUE(SUBSTITUTE(実質収支比率等に係る経年分析!G$48,"▲","-")),2)</f>
        <v>4.74</v>
      </c>
      <c r="D19" s="156">
        <f>ROUND(VALUE(SUBSTITUTE(実質収支比率等に係る経年分析!H$48,"▲","-")),2)</f>
        <v>7.95</v>
      </c>
      <c r="E19" s="156">
        <f>ROUND(VALUE(SUBSTITUTE(実質収支比率等に係る経年分析!I$48,"▲","-")),2)</f>
        <v>5.69</v>
      </c>
      <c r="F19" s="156">
        <f>ROUND(VALUE(SUBSTITUTE(実質収支比率等に係る経年分析!J$48,"▲","-")),2)</f>
        <v>8.6999999999999993</v>
      </c>
    </row>
    <row r="20" spans="1:11" x14ac:dyDescent="0.15">
      <c r="A20" s="156" t="s">
        <v>53</v>
      </c>
      <c r="B20" s="156">
        <f>ROUND(VALUE(SUBSTITUTE(実質収支比率等に係る経年分析!F$47,"▲","-")),2)</f>
        <v>24.18</v>
      </c>
      <c r="C20" s="156">
        <f>ROUND(VALUE(SUBSTITUTE(実質収支比率等に係る経年分析!G$47,"▲","-")),2)</f>
        <v>26.68</v>
      </c>
      <c r="D20" s="156">
        <f>ROUND(VALUE(SUBSTITUTE(実質収支比率等に係る経年分析!H$47,"▲","-")),2)</f>
        <v>27.66</v>
      </c>
      <c r="E20" s="156">
        <f>ROUND(VALUE(SUBSTITUTE(実質収支比率等に係る経年分析!I$47,"▲","-")),2)</f>
        <v>25.65</v>
      </c>
      <c r="F20" s="156">
        <f>ROUND(VALUE(SUBSTITUTE(実質収支比率等に係る経年分析!J$47,"▲","-")),2)</f>
        <v>24.42</v>
      </c>
    </row>
    <row r="21" spans="1:11" x14ac:dyDescent="0.15">
      <c r="A21" s="156" t="s">
        <v>54</v>
      </c>
      <c r="B21" s="156">
        <f>IF(ISNUMBER(VALUE(SUBSTITUTE(実質収支比率等に係る経年分析!F$49,"▲","-"))),ROUND(VALUE(SUBSTITUTE(実質収支比率等に係る経年分析!F$49,"▲","-")),2),NA())</f>
        <v>1.73</v>
      </c>
      <c r="C21" s="156">
        <f>IF(ISNUMBER(VALUE(SUBSTITUTE(実質収支比率等に係る経年分析!G$49,"▲","-"))),ROUND(VALUE(SUBSTITUTE(実質収支比率等に係る経年分析!G$49,"▲","-")),2),NA())</f>
        <v>0.52</v>
      </c>
      <c r="D21" s="156">
        <f>IF(ISNUMBER(VALUE(SUBSTITUTE(実質収支比率等に係る経年分析!H$49,"▲","-"))),ROUND(VALUE(SUBSTITUTE(実質収支比率等に係る経年分析!H$49,"▲","-")),2),NA())</f>
        <v>3.07</v>
      </c>
      <c r="E21" s="156">
        <f>IF(ISNUMBER(VALUE(SUBSTITUTE(実質収支比率等に係る経年分析!I$49,"▲","-"))),ROUND(VALUE(SUBSTITUTE(実質収支比率等に係る経年分析!I$49,"▲","-")),2),NA())</f>
        <v>-4.1500000000000004</v>
      </c>
      <c r="F21" s="156">
        <f>IF(ISNUMBER(VALUE(SUBSTITUTE(実質収支比率等に係る経年分析!J$49,"▲","-"))),ROUND(VALUE(SUBSTITUTE(実質収支比率等に係る経年分析!J$49,"▲","-")),2),NA())</f>
        <v>2.67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育英資金特別会計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氷見市病院事業会計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0.72</v>
      </c>
    </row>
    <row r="34" spans="1:16" x14ac:dyDescent="0.15">
      <c r="A34" s="157" t="str">
        <f>IF(連結実質赤字比率に係る赤字・黒字の構成分析!C$36="",NA(),連結実質赤字比率に係る赤字・黒字の構成分析!C$36)</f>
        <v>氷見市下水道事業会計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2.11</v>
      </c>
    </row>
    <row r="35" spans="1:16" x14ac:dyDescent="0.15">
      <c r="A35" s="157" t="str">
        <f>IF(連結実質赤字比率に係る赤字・黒字の構成分析!C$35="",NA(),連結実質赤字比率に係る赤字・黒字の構成分析!C$35)</f>
        <v>氷見市水道事業会計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9.34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9.2100000000000009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8.4600000000000009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4.7300000000000004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1985</v>
      </c>
      <c r="E42" s="158"/>
      <c r="F42" s="158"/>
      <c r="G42" s="158">
        <f>'実質公債費比率（分子）の構造'!L$52</f>
        <v>1988</v>
      </c>
      <c r="H42" s="158"/>
      <c r="I42" s="158"/>
      <c r="J42" s="158">
        <f>'実質公債費比率（分子）の構造'!M$52</f>
        <v>1937</v>
      </c>
      <c r="K42" s="158"/>
      <c r="L42" s="158"/>
      <c r="M42" s="158">
        <f>'実質公債費比率（分子）の構造'!N$52</f>
        <v>1839</v>
      </c>
      <c r="N42" s="158"/>
      <c r="O42" s="158"/>
      <c r="P42" s="158">
        <f>'実質公債費比率（分子）の構造'!O$52</f>
        <v>1966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17</v>
      </c>
      <c r="C44" s="158"/>
      <c r="D44" s="158"/>
      <c r="E44" s="158">
        <f>'実質公債費比率（分子）の構造'!L$50</f>
        <v>15</v>
      </c>
      <c r="F44" s="158"/>
      <c r="G44" s="158"/>
      <c r="H44" s="158">
        <f>'実質公債費比率（分子）の構造'!M$50</f>
        <v>13</v>
      </c>
      <c r="I44" s="158"/>
      <c r="J44" s="158"/>
      <c r="K44" s="158">
        <f>'実質公債費比率（分子）の構造'!N$50</f>
        <v>0</v>
      </c>
      <c r="L44" s="158"/>
      <c r="M44" s="158"/>
      <c r="N44" s="158">
        <f>'実質公債費比率（分子）の構造'!O$50</f>
        <v>1</v>
      </c>
      <c r="O44" s="158"/>
      <c r="P44" s="158"/>
    </row>
    <row r="45" spans="1:16" x14ac:dyDescent="0.15">
      <c r="A45" s="158" t="s">
        <v>63</v>
      </c>
      <c r="B45" s="158">
        <f>'実質公債費比率（分子）の構造'!K$49</f>
        <v>46</v>
      </c>
      <c r="C45" s="158"/>
      <c r="D45" s="158"/>
      <c r="E45" s="158">
        <f>'実質公債費比率（分子）の構造'!L$49</f>
        <v>46</v>
      </c>
      <c r="F45" s="158"/>
      <c r="G45" s="158"/>
      <c r="H45" s="158">
        <f>'実質公債費比率（分子）の構造'!M$49</f>
        <v>48</v>
      </c>
      <c r="I45" s="158"/>
      <c r="J45" s="158"/>
      <c r="K45" s="158">
        <f>'実質公債費比率（分子）の構造'!N$49</f>
        <v>44</v>
      </c>
      <c r="L45" s="158"/>
      <c r="M45" s="158"/>
      <c r="N45" s="158">
        <f>'実質公債費比率（分子）の構造'!O$49</f>
        <v>38</v>
      </c>
      <c r="O45" s="158"/>
      <c r="P45" s="158"/>
    </row>
    <row r="46" spans="1:16" x14ac:dyDescent="0.15">
      <c r="A46" s="158" t="s">
        <v>64</v>
      </c>
      <c r="B46" s="158">
        <f>'実質公債費比率（分子）の構造'!K$48</f>
        <v>751</v>
      </c>
      <c r="C46" s="158"/>
      <c r="D46" s="158"/>
      <c r="E46" s="158">
        <f>'実質公債費比率（分子）の構造'!L$48</f>
        <v>733</v>
      </c>
      <c r="F46" s="158"/>
      <c r="G46" s="158"/>
      <c r="H46" s="158">
        <f>'実質公債費比率（分子）の構造'!M$48</f>
        <v>715</v>
      </c>
      <c r="I46" s="158"/>
      <c r="J46" s="158"/>
      <c r="K46" s="158">
        <f>'実質公債費比率（分子）の構造'!N$48</f>
        <v>710</v>
      </c>
      <c r="L46" s="158"/>
      <c r="M46" s="158"/>
      <c r="N46" s="158">
        <f>'実質公債費比率（分子）の構造'!O$48</f>
        <v>694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2370</v>
      </c>
      <c r="C49" s="158"/>
      <c r="D49" s="158"/>
      <c r="E49" s="158">
        <f>'実質公債費比率（分子）の構造'!L$45</f>
        <v>2373</v>
      </c>
      <c r="F49" s="158"/>
      <c r="G49" s="158"/>
      <c r="H49" s="158">
        <f>'実質公債費比率（分子）の構造'!M$45</f>
        <v>2451</v>
      </c>
      <c r="I49" s="158"/>
      <c r="J49" s="158"/>
      <c r="K49" s="158">
        <f>'実質公債費比率（分子）の構造'!N$45</f>
        <v>2389</v>
      </c>
      <c r="L49" s="158"/>
      <c r="M49" s="158"/>
      <c r="N49" s="158">
        <f>'実質公債費比率（分子）の構造'!O$45</f>
        <v>2345</v>
      </c>
      <c r="O49" s="158"/>
      <c r="P49" s="158"/>
    </row>
    <row r="50" spans="1:16" x14ac:dyDescent="0.15">
      <c r="A50" s="158" t="s">
        <v>67</v>
      </c>
      <c r="B50" s="158" t="e">
        <f>NA()</f>
        <v>#N/A</v>
      </c>
      <c r="C50" s="158">
        <f>IF(ISNUMBER('実質公債費比率（分子）の構造'!K$53),'実質公債費比率（分子）の構造'!K$53,NA())</f>
        <v>1199</v>
      </c>
      <c r="D50" s="158" t="e">
        <f>NA()</f>
        <v>#N/A</v>
      </c>
      <c r="E50" s="158" t="e">
        <f>NA()</f>
        <v>#N/A</v>
      </c>
      <c r="F50" s="158">
        <f>IF(ISNUMBER('実質公債費比率（分子）の構造'!L$53),'実質公債費比率（分子）の構造'!L$53,NA())</f>
        <v>1179</v>
      </c>
      <c r="G50" s="158" t="e">
        <f>NA()</f>
        <v>#N/A</v>
      </c>
      <c r="H50" s="158" t="e">
        <f>NA()</f>
        <v>#N/A</v>
      </c>
      <c r="I50" s="158">
        <f>IF(ISNUMBER('実質公債費比率（分子）の構造'!M$53),'実質公債費比率（分子）の構造'!M$53,NA())</f>
        <v>1290</v>
      </c>
      <c r="J50" s="158" t="e">
        <f>NA()</f>
        <v>#N/A</v>
      </c>
      <c r="K50" s="158" t="e">
        <f>NA()</f>
        <v>#N/A</v>
      </c>
      <c r="L50" s="158">
        <f>IF(ISNUMBER('実質公債費比率（分子）の構造'!N$53),'実質公債費比率（分子）の構造'!N$53,NA())</f>
        <v>1304</v>
      </c>
      <c r="M50" s="158" t="e">
        <f>NA()</f>
        <v>#N/A</v>
      </c>
      <c r="N50" s="158" t="e">
        <f>NA()</f>
        <v>#N/A</v>
      </c>
      <c r="O50" s="158">
        <f>IF(ISNUMBER('実質公債費比率（分子）の構造'!O$53),'実質公債費比率（分子）の構造'!O$53,NA())</f>
        <v>1112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20649</v>
      </c>
      <c r="E56" s="157"/>
      <c r="F56" s="157"/>
      <c r="G56" s="157">
        <f>'将来負担比率（分子）の構造'!J$52</f>
        <v>21345</v>
      </c>
      <c r="H56" s="157"/>
      <c r="I56" s="157"/>
      <c r="J56" s="157">
        <f>'将来負担比率（分子）の構造'!K$52</f>
        <v>21936</v>
      </c>
      <c r="K56" s="157"/>
      <c r="L56" s="157"/>
      <c r="M56" s="157">
        <f>'将来負担比率（分子）の構造'!L$52</f>
        <v>22518</v>
      </c>
      <c r="N56" s="157"/>
      <c r="O56" s="157"/>
      <c r="P56" s="157">
        <f>'将来負担比率（分子）の構造'!M$52</f>
        <v>22377</v>
      </c>
    </row>
    <row r="57" spans="1:16" x14ac:dyDescent="0.15">
      <c r="A57" s="157" t="s">
        <v>42</v>
      </c>
      <c r="B57" s="157"/>
      <c r="C57" s="157"/>
      <c r="D57" s="157">
        <f>'将来負担比率（分子）の構造'!I$51</f>
        <v>243</v>
      </c>
      <c r="E57" s="157"/>
      <c r="F57" s="157"/>
      <c r="G57" s="157">
        <f>'将来負担比率（分子）の構造'!J$51</f>
        <v>213</v>
      </c>
      <c r="H57" s="157"/>
      <c r="I57" s="157"/>
      <c r="J57" s="157">
        <f>'将来負担比率（分子）の構造'!K$51</f>
        <v>192</v>
      </c>
      <c r="K57" s="157"/>
      <c r="L57" s="157"/>
      <c r="M57" s="157">
        <f>'将来負担比率（分子）の構造'!L$51</f>
        <v>182</v>
      </c>
      <c r="N57" s="157"/>
      <c r="O57" s="157"/>
      <c r="P57" s="157">
        <f>'将来負担比率（分子）の構造'!M$51</f>
        <v>157</v>
      </c>
    </row>
    <row r="58" spans="1:16" x14ac:dyDescent="0.15">
      <c r="A58" s="157" t="s">
        <v>41</v>
      </c>
      <c r="B58" s="157"/>
      <c r="C58" s="157"/>
      <c r="D58" s="157">
        <f>'将来負担比率（分子）の構造'!I$50</f>
        <v>7811</v>
      </c>
      <c r="E58" s="157"/>
      <c r="F58" s="157"/>
      <c r="G58" s="157">
        <f>'将来負担比率（分子）の構造'!J$50</f>
        <v>9374</v>
      </c>
      <c r="H58" s="157"/>
      <c r="I58" s="157"/>
      <c r="J58" s="157">
        <f>'将来負担比率（分子）の構造'!K$50</f>
        <v>9791</v>
      </c>
      <c r="K58" s="157"/>
      <c r="L58" s="157"/>
      <c r="M58" s="157">
        <f>'将来負担比率（分子）の構造'!L$50</f>
        <v>10266</v>
      </c>
      <c r="N58" s="157"/>
      <c r="O58" s="157"/>
      <c r="P58" s="157">
        <f>'将来負担比率（分子）の構造'!M$50</f>
        <v>11332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3748</v>
      </c>
      <c r="C62" s="157"/>
      <c r="D62" s="157"/>
      <c r="E62" s="157">
        <f>'将来負担比率（分子）の構造'!J$45</f>
        <v>3522</v>
      </c>
      <c r="F62" s="157"/>
      <c r="G62" s="157"/>
      <c r="H62" s="157">
        <f>'将来負担比率（分子）の構造'!K$45</f>
        <v>3314</v>
      </c>
      <c r="I62" s="157"/>
      <c r="J62" s="157"/>
      <c r="K62" s="157">
        <f>'将来負担比率（分子）の構造'!L$45</f>
        <v>3180</v>
      </c>
      <c r="L62" s="157"/>
      <c r="M62" s="157"/>
      <c r="N62" s="157">
        <f>'将来負担比率（分子）の構造'!M$45</f>
        <v>3032</v>
      </c>
      <c r="O62" s="157"/>
      <c r="P62" s="157"/>
    </row>
    <row r="63" spans="1:16" x14ac:dyDescent="0.15">
      <c r="A63" s="157" t="s">
        <v>34</v>
      </c>
      <c r="B63" s="157">
        <f>'将来負担比率（分子）の構造'!I$44</f>
        <v>296</v>
      </c>
      <c r="C63" s="157"/>
      <c r="D63" s="157"/>
      <c r="E63" s="157">
        <f>'将来負担比率（分子）の構造'!J$44</f>
        <v>259</v>
      </c>
      <c r="F63" s="157"/>
      <c r="G63" s="157"/>
      <c r="H63" s="157">
        <f>'将来負担比率（分子）の構造'!K$44</f>
        <v>213</v>
      </c>
      <c r="I63" s="157"/>
      <c r="J63" s="157"/>
      <c r="K63" s="157">
        <f>'将来負担比率（分子）の構造'!L$44</f>
        <v>170</v>
      </c>
      <c r="L63" s="157"/>
      <c r="M63" s="157"/>
      <c r="N63" s="157">
        <f>'将来負担比率（分子）の構造'!M$44</f>
        <v>133</v>
      </c>
      <c r="O63" s="157"/>
      <c r="P63" s="157"/>
    </row>
    <row r="64" spans="1:16" x14ac:dyDescent="0.15">
      <c r="A64" s="157" t="s">
        <v>33</v>
      </c>
      <c r="B64" s="157">
        <f>'将来負担比率（分子）の構造'!I$43</f>
        <v>7334</v>
      </c>
      <c r="C64" s="157"/>
      <c r="D64" s="157"/>
      <c r="E64" s="157">
        <f>'将来負担比率（分子）の構造'!J$43</f>
        <v>7052</v>
      </c>
      <c r="F64" s="157"/>
      <c r="G64" s="157"/>
      <c r="H64" s="157">
        <f>'将来負担比率（分子）の構造'!K$43</f>
        <v>6627</v>
      </c>
      <c r="I64" s="157"/>
      <c r="J64" s="157"/>
      <c r="K64" s="157">
        <f>'将来負担比率（分子）の構造'!L$43</f>
        <v>6136</v>
      </c>
      <c r="L64" s="157"/>
      <c r="M64" s="157"/>
      <c r="N64" s="157">
        <f>'将来負担比率（分子）の構造'!M$43</f>
        <v>5664</v>
      </c>
      <c r="O64" s="157"/>
      <c r="P64" s="157"/>
    </row>
    <row r="65" spans="1:16" x14ac:dyDescent="0.15">
      <c r="A65" s="157" t="s">
        <v>32</v>
      </c>
      <c r="B65" s="157">
        <f>'将来負担比率（分子）の構造'!I$42</f>
        <v>95</v>
      </c>
      <c r="C65" s="157"/>
      <c r="D65" s="157"/>
      <c r="E65" s="157">
        <f>'将来負担比率（分子）の構造'!J$42</f>
        <v>78</v>
      </c>
      <c r="F65" s="157"/>
      <c r="G65" s="157"/>
      <c r="H65" s="157">
        <f>'将来負担比率（分子）の構造'!K$42</f>
        <v>91</v>
      </c>
      <c r="I65" s="157"/>
      <c r="J65" s="157"/>
      <c r="K65" s="157">
        <f>'将来負担比率（分子）の構造'!L$42</f>
        <v>103</v>
      </c>
      <c r="L65" s="157"/>
      <c r="M65" s="157"/>
      <c r="N65" s="157">
        <f>'将来負担比率（分子）の構造'!M$42</f>
        <v>136</v>
      </c>
      <c r="O65" s="157"/>
      <c r="P65" s="157"/>
    </row>
    <row r="66" spans="1:16" x14ac:dyDescent="0.15">
      <c r="A66" s="157" t="s">
        <v>31</v>
      </c>
      <c r="B66" s="157">
        <f>'将来負担比率（分子）の構造'!I$41</f>
        <v>23883</v>
      </c>
      <c r="C66" s="157"/>
      <c r="D66" s="157"/>
      <c r="E66" s="157">
        <f>'将来負担比率（分子）の構造'!J$41</f>
        <v>24580</v>
      </c>
      <c r="F66" s="157"/>
      <c r="G66" s="157"/>
      <c r="H66" s="157">
        <f>'将来負担比率（分子）の構造'!K$41</f>
        <v>25001</v>
      </c>
      <c r="I66" s="157"/>
      <c r="J66" s="157"/>
      <c r="K66" s="157">
        <f>'将来負担比率（分子）の構造'!L$41</f>
        <v>24732</v>
      </c>
      <c r="L66" s="157"/>
      <c r="M66" s="157"/>
      <c r="N66" s="157">
        <f>'将来負担比率（分子）の構造'!M$41</f>
        <v>25434</v>
      </c>
      <c r="O66" s="157"/>
      <c r="P66" s="157"/>
    </row>
    <row r="67" spans="1:16" x14ac:dyDescent="0.15">
      <c r="A67" s="157" t="s">
        <v>71</v>
      </c>
      <c r="B67" s="157" t="e">
        <f>NA()</f>
        <v>#N/A</v>
      </c>
      <c r="C67" s="157">
        <f>IF(ISNUMBER('将来負担比率（分子）の構造'!I$53), IF('将来負担比率（分子）の構造'!I$53 &lt; 0, 0, '将来負担比率（分子）の構造'!I$53), NA())</f>
        <v>6654</v>
      </c>
      <c r="D67" s="157" t="e">
        <f>NA()</f>
        <v>#N/A</v>
      </c>
      <c r="E67" s="157" t="e">
        <f>NA()</f>
        <v>#N/A</v>
      </c>
      <c r="F67" s="157">
        <f>IF(ISNUMBER('将来負担比率（分子）の構造'!J$53), IF('将来負担比率（分子）の構造'!J$53 &lt; 0, 0, '将来負担比率（分子）の構造'!J$53), NA())</f>
        <v>4558</v>
      </c>
      <c r="G67" s="157" t="e">
        <f>NA()</f>
        <v>#N/A</v>
      </c>
      <c r="H67" s="157" t="e">
        <f>NA()</f>
        <v>#N/A</v>
      </c>
      <c r="I67" s="157">
        <f>IF(ISNUMBER('将来負担比率（分子）の構造'!K$53), IF('将来負担比率（分子）の構造'!K$53 &lt; 0, 0, '将来負担比率（分子）の構造'!K$53), NA())</f>
        <v>3327</v>
      </c>
      <c r="J67" s="157" t="e">
        <f>NA()</f>
        <v>#N/A</v>
      </c>
      <c r="K67" s="157" t="e">
        <f>NA()</f>
        <v>#N/A</v>
      </c>
      <c r="L67" s="157">
        <f>IF(ISNUMBER('将来負担比率（分子）の構造'!L$53), IF('将来負担比率（分子）の構造'!L$53 &lt; 0, 0, '将来負担比率（分子）の構造'!L$53), NA())</f>
        <v>1356</v>
      </c>
      <c r="M67" s="157" t="e">
        <f>NA()</f>
        <v>#N/A</v>
      </c>
      <c r="N67" s="157" t="e">
        <f>NA()</f>
        <v>#N/A</v>
      </c>
      <c r="O67" s="157">
        <f>IF(ISNUMBER('将来負担比率（分子）の構造'!M$53), IF('将来負担比率（分子）の構造'!M$53 &lt; 0, 0, '将来負担比率（分子）の構造'!M$53), NA())</f>
        <v>532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3420</v>
      </c>
      <c r="C72" s="161">
        <f>基金残高に係る経年分析!G55</f>
        <v>3154</v>
      </c>
      <c r="D72" s="161">
        <f>基金残高に係る経年分析!H55</f>
        <v>3091</v>
      </c>
    </row>
    <row r="73" spans="1:16" x14ac:dyDescent="0.15">
      <c r="A73" s="160" t="s">
        <v>74</v>
      </c>
      <c r="B73" s="161">
        <f>基金残高に係る経年分析!F56</f>
        <v>3190</v>
      </c>
      <c r="C73" s="161">
        <f>基金残高に係る経年分析!G56</f>
        <v>3694</v>
      </c>
      <c r="D73" s="161">
        <f>基金残高に係る経年分析!H56</f>
        <v>4024</v>
      </c>
    </row>
    <row r="74" spans="1:16" x14ac:dyDescent="0.15">
      <c r="A74" s="160" t="s">
        <v>75</v>
      </c>
      <c r="B74" s="161">
        <f>基金残高に係る経年分析!F57</f>
        <v>2131</v>
      </c>
      <c r="C74" s="161">
        <f>基金残高に係る経年分析!G57</f>
        <v>2514</v>
      </c>
      <c r="D74" s="161">
        <f>基金残高に係る経年分析!H57</f>
        <v>3341</v>
      </c>
    </row>
  </sheetData>
  <sheetProtection algorithmName="SHA-512" hashValue="CI7D3V6u+8drnsd6bOQPi+M83pTiqYT0vJ/Av3XC7TdyjnF8k+iBC09R26EpqRlVq8ypQJ0XPmC1Rt1yMi6Xyg==" saltValue="ZqgvjWzxCStfGWjXHK8Hd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5266713</v>
      </c>
      <c r="S5" s="664"/>
      <c r="T5" s="664"/>
      <c r="U5" s="664"/>
      <c r="V5" s="664"/>
      <c r="W5" s="664"/>
      <c r="X5" s="664"/>
      <c r="Y5" s="689"/>
      <c r="Z5" s="702">
        <v>17.3</v>
      </c>
      <c r="AA5" s="702"/>
      <c r="AB5" s="702"/>
      <c r="AC5" s="702"/>
      <c r="AD5" s="703">
        <v>5266713</v>
      </c>
      <c r="AE5" s="703"/>
      <c r="AF5" s="703"/>
      <c r="AG5" s="703"/>
      <c r="AH5" s="703"/>
      <c r="AI5" s="703"/>
      <c r="AJ5" s="703"/>
      <c r="AK5" s="703"/>
      <c r="AL5" s="690">
        <v>39.9</v>
      </c>
      <c r="AM5" s="672"/>
      <c r="AN5" s="672"/>
      <c r="AO5" s="691"/>
      <c r="AP5" s="666" t="s">
        <v>216</v>
      </c>
      <c r="AQ5" s="667"/>
      <c r="AR5" s="667"/>
      <c r="AS5" s="667"/>
      <c r="AT5" s="667"/>
      <c r="AU5" s="667"/>
      <c r="AV5" s="667"/>
      <c r="AW5" s="667"/>
      <c r="AX5" s="667"/>
      <c r="AY5" s="667"/>
      <c r="AZ5" s="667"/>
      <c r="BA5" s="667"/>
      <c r="BB5" s="667"/>
      <c r="BC5" s="667"/>
      <c r="BD5" s="667"/>
      <c r="BE5" s="667"/>
      <c r="BF5" s="668"/>
      <c r="BG5" s="608">
        <v>5244347</v>
      </c>
      <c r="BH5" s="609"/>
      <c r="BI5" s="609"/>
      <c r="BJ5" s="609"/>
      <c r="BK5" s="609"/>
      <c r="BL5" s="609"/>
      <c r="BM5" s="609"/>
      <c r="BN5" s="610"/>
      <c r="BO5" s="646">
        <v>99.6</v>
      </c>
      <c r="BP5" s="646"/>
      <c r="BQ5" s="646"/>
      <c r="BR5" s="646"/>
      <c r="BS5" s="647">
        <v>449656</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245750</v>
      </c>
      <c r="S6" s="609"/>
      <c r="T6" s="609"/>
      <c r="U6" s="609"/>
      <c r="V6" s="609"/>
      <c r="W6" s="609"/>
      <c r="X6" s="609"/>
      <c r="Y6" s="610"/>
      <c r="Z6" s="646">
        <v>0.8</v>
      </c>
      <c r="AA6" s="646"/>
      <c r="AB6" s="646"/>
      <c r="AC6" s="646"/>
      <c r="AD6" s="647">
        <v>245750</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5244347</v>
      </c>
      <c r="BH6" s="609"/>
      <c r="BI6" s="609"/>
      <c r="BJ6" s="609"/>
      <c r="BK6" s="609"/>
      <c r="BL6" s="609"/>
      <c r="BM6" s="609"/>
      <c r="BN6" s="610"/>
      <c r="BO6" s="646">
        <v>99.6</v>
      </c>
      <c r="BP6" s="646"/>
      <c r="BQ6" s="646"/>
      <c r="BR6" s="646"/>
      <c r="BS6" s="647">
        <v>449656</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208937</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208716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2882</v>
      </c>
      <c r="S7" s="609"/>
      <c r="T7" s="609"/>
      <c r="U7" s="609"/>
      <c r="V7" s="609"/>
      <c r="W7" s="609"/>
      <c r="X7" s="609"/>
      <c r="Y7" s="610"/>
      <c r="Z7" s="646">
        <v>0</v>
      </c>
      <c r="AA7" s="646"/>
      <c r="AB7" s="646"/>
      <c r="AC7" s="646"/>
      <c r="AD7" s="647">
        <v>2882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2336754</v>
      </c>
      <c r="BH7" s="609"/>
      <c r="BI7" s="609"/>
      <c r="BJ7" s="609"/>
      <c r="BK7" s="609"/>
      <c r="BL7" s="609"/>
      <c r="BM7" s="609"/>
      <c r="BN7" s="610"/>
      <c r="BO7" s="646">
        <v>44.4</v>
      </c>
      <c r="BP7" s="646"/>
      <c r="BQ7" s="646"/>
      <c r="BR7" s="646"/>
      <c r="BS7" s="647">
        <v>121685</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4186917</v>
      </c>
      <c r="CS7" s="609"/>
      <c r="CT7" s="609"/>
      <c r="CU7" s="609"/>
      <c r="CV7" s="609"/>
      <c r="CW7" s="609"/>
      <c r="CX7" s="609"/>
      <c r="CY7" s="610"/>
      <c r="CZ7" s="646">
        <v>14.4</v>
      </c>
      <c r="DA7" s="646"/>
      <c r="DB7" s="646"/>
      <c r="DC7" s="646"/>
      <c r="DD7" s="614">
        <v>118448</v>
      </c>
      <c r="DE7" s="609"/>
      <c r="DF7" s="609"/>
      <c r="DG7" s="609"/>
      <c r="DH7" s="609"/>
      <c r="DI7" s="609"/>
      <c r="DJ7" s="609"/>
      <c r="DK7" s="609"/>
      <c r="DL7" s="609"/>
      <c r="DM7" s="609"/>
      <c r="DN7" s="609"/>
      <c r="DO7" s="609"/>
      <c r="DP7" s="610"/>
      <c r="DQ7" s="614">
        <v>2808324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50507</v>
      </c>
      <c r="S8" s="609"/>
      <c r="T8" s="609"/>
      <c r="U8" s="609"/>
      <c r="V8" s="609"/>
      <c r="W8" s="609"/>
      <c r="X8" s="609"/>
      <c r="Y8" s="610"/>
      <c r="Z8" s="646">
        <v>0.2</v>
      </c>
      <c r="AA8" s="646"/>
      <c r="AB8" s="646"/>
      <c r="AC8" s="646"/>
      <c r="AD8" s="647">
        <v>50507</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73186</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7995913</v>
      </c>
      <c r="CS8" s="609"/>
      <c r="CT8" s="609"/>
      <c r="CU8" s="609"/>
      <c r="CV8" s="609"/>
      <c r="CW8" s="609"/>
      <c r="CX8" s="609"/>
      <c r="CY8" s="610"/>
      <c r="CZ8" s="646">
        <v>27.5</v>
      </c>
      <c r="DA8" s="646"/>
      <c r="DB8" s="646"/>
      <c r="DC8" s="646"/>
      <c r="DD8" s="614">
        <v>51841</v>
      </c>
      <c r="DE8" s="609"/>
      <c r="DF8" s="609"/>
      <c r="DG8" s="609"/>
      <c r="DH8" s="609"/>
      <c r="DI8" s="609"/>
      <c r="DJ8" s="609"/>
      <c r="DK8" s="609"/>
      <c r="DL8" s="609"/>
      <c r="DM8" s="609"/>
      <c r="DN8" s="609"/>
      <c r="DO8" s="609"/>
      <c r="DP8" s="610"/>
      <c r="DQ8" s="614">
        <v>4469492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64839</v>
      </c>
      <c r="S9" s="609"/>
      <c r="T9" s="609"/>
      <c r="U9" s="609"/>
      <c r="V9" s="609"/>
      <c r="W9" s="609"/>
      <c r="X9" s="609"/>
      <c r="Y9" s="610"/>
      <c r="Z9" s="646">
        <v>0.2</v>
      </c>
      <c r="AA9" s="646"/>
      <c r="AB9" s="646"/>
      <c r="AC9" s="646"/>
      <c r="AD9" s="647">
        <v>64839</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1801714</v>
      </c>
      <c r="BH9" s="609"/>
      <c r="BI9" s="609"/>
      <c r="BJ9" s="609"/>
      <c r="BK9" s="609"/>
      <c r="BL9" s="609"/>
      <c r="BM9" s="609"/>
      <c r="BN9" s="610"/>
      <c r="BO9" s="646">
        <v>34.200000000000003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3983791</v>
      </c>
      <c r="CS9" s="609"/>
      <c r="CT9" s="609"/>
      <c r="CU9" s="609"/>
      <c r="CV9" s="609"/>
      <c r="CW9" s="609"/>
      <c r="CX9" s="609"/>
      <c r="CY9" s="610"/>
      <c r="CZ9" s="646">
        <v>13.7</v>
      </c>
      <c r="DA9" s="646"/>
      <c r="DB9" s="646"/>
      <c r="DC9" s="646"/>
      <c r="DD9" s="614">
        <v>258530</v>
      </c>
      <c r="DE9" s="609"/>
      <c r="DF9" s="609"/>
      <c r="DG9" s="609"/>
      <c r="DH9" s="609"/>
      <c r="DI9" s="609"/>
      <c r="DJ9" s="609"/>
      <c r="DK9" s="609"/>
      <c r="DL9" s="609"/>
      <c r="DM9" s="609"/>
      <c r="DN9" s="609"/>
      <c r="DO9" s="609"/>
      <c r="DP9" s="610"/>
      <c r="DQ9" s="614">
        <v>1668091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111402</v>
      </c>
      <c r="BH10" s="609"/>
      <c r="BI10" s="609"/>
      <c r="BJ10" s="609"/>
      <c r="BK10" s="609"/>
      <c r="BL10" s="609"/>
      <c r="BM10" s="609"/>
      <c r="BN10" s="610"/>
      <c r="BO10" s="646">
        <v>2.1</v>
      </c>
      <c r="BP10" s="646"/>
      <c r="BQ10" s="646"/>
      <c r="BR10" s="646"/>
      <c r="BS10" s="647">
        <v>19444</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44972</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6955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1098099</v>
      </c>
      <c r="S11" s="609"/>
      <c r="T11" s="609"/>
      <c r="U11" s="609"/>
      <c r="V11" s="609"/>
      <c r="W11" s="609"/>
      <c r="X11" s="609"/>
      <c r="Y11" s="610"/>
      <c r="Z11" s="611">
        <v>3.6</v>
      </c>
      <c r="AA11" s="612"/>
      <c r="AB11" s="612"/>
      <c r="AC11" s="613"/>
      <c r="AD11" s="614">
        <v>1098099</v>
      </c>
      <c r="AE11" s="609"/>
      <c r="AF11" s="609"/>
      <c r="AG11" s="609"/>
      <c r="AH11" s="609"/>
      <c r="AI11" s="609"/>
      <c r="AJ11" s="609"/>
      <c r="AK11" s="610"/>
      <c r="AL11" s="611">
        <v>8.3000000000000007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350452</v>
      </c>
      <c r="BH11" s="609"/>
      <c r="BI11" s="609"/>
      <c r="BJ11" s="609"/>
      <c r="BK11" s="609"/>
      <c r="BL11" s="609"/>
      <c r="BM11" s="609"/>
      <c r="BN11" s="610"/>
      <c r="BO11" s="646">
        <v>6.7</v>
      </c>
      <c r="BP11" s="646"/>
      <c r="BQ11" s="646"/>
      <c r="BR11" s="646"/>
      <c r="BS11" s="647">
        <v>102241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1287920</v>
      </c>
      <c r="CS11" s="609"/>
      <c r="CT11" s="609"/>
      <c r="CU11" s="609"/>
      <c r="CV11" s="609"/>
      <c r="CW11" s="609"/>
      <c r="CX11" s="609"/>
      <c r="CY11" s="610"/>
      <c r="CZ11" s="646">
        <v>4.4000000000000004</v>
      </c>
      <c r="DA11" s="646"/>
      <c r="DB11" s="646"/>
      <c r="DC11" s="646"/>
      <c r="DD11" s="614">
        <v>648453</v>
      </c>
      <c r="DE11" s="609"/>
      <c r="DF11" s="609"/>
      <c r="DG11" s="609"/>
      <c r="DH11" s="609"/>
      <c r="DI11" s="609"/>
      <c r="DJ11" s="609"/>
      <c r="DK11" s="609"/>
      <c r="DL11" s="609"/>
      <c r="DM11" s="609"/>
      <c r="DN11" s="609"/>
      <c r="DO11" s="609"/>
      <c r="DP11" s="610"/>
      <c r="DQ11" s="614">
        <v>543110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9326</v>
      </c>
      <c r="S12" s="609"/>
      <c r="T12" s="609"/>
      <c r="U12" s="609"/>
      <c r="V12" s="609"/>
      <c r="W12" s="609"/>
      <c r="X12" s="609"/>
      <c r="Y12" s="610"/>
      <c r="Z12" s="646">
        <v>0</v>
      </c>
      <c r="AA12" s="646"/>
      <c r="AB12" s="646"/>
      <c r="AC12" s="646"/>
      <c r="AD12" s="647">
        <v>9326</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2445144</v>
      </c>
      <c r="BH12" s="609"/>
      <c r="BI12" s="609"/>
      <c r="BJ12" s="609"/>
      <c r="BK12" s="609"/>
      <c r="BL12" s="609"/>
      <c r="BM12" s="609"/>
      <c r="BN12" s="610"/>
      <c r="BO12" s="646">
        <v>46.4</v>
      </c>
      <c r="BP12" s="646"/>
      <c r="BQ12" s="646"/>
      <c r="BR12" s="646"/>
      <c r="BS12" s="647">
        <v>327971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1419801</v>
      </c>
      <c r="CS12" s="609"/>
      <c r="CT12" s="609"/>
      <c r="CU12" s="609"/>
      <c r="CV12" s="609"/>
      <c r="CW12" s="609"/>
      <c r="CX12" s="609"/>
      <c r="CY12" s="610"/>
      <c r="CZ12" s="646">
        <v>4.9000000000000004</v>
      </c>
      <c r="DA12" s="646"/>
      <c r="DB12" s="646"/>
      <c r="DC12" s="646"/>
      <c r="DD12" s="614">
        <v>41657</v>
      </c>
      <c r="DE12" s="609"/>
      <c r="DF12" s="609"/>
      <c r="DG12" s="609"/>
      <c r="DH12" s="609"/>
      <c r="DI12" s="609"/>
      <c r="DJ12" s="609"/>
      <c r="DK12" s="609"/>
      <c r="DL12" s="609"/>
      <c r="DM12" s="609"/>
      <c r="DN12" s="609"/>
      <c r="DO12" s="609"/>
      <c r="DP12" s="610"/>
      <c r="DQ12" s="614">
        <v>807250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2443496</v>
      </c>
      <c r="BH13" s="609"/>
      <c r="BI13" s="609"/>
      <c r="BJ13" s="609"/>
      <c r="BK13" s="609"/>
      <c r="BL13" s="609"/>
      <c r="BM13" s="609"/>
      <c r="BN13" s="610"/>
      <c r="BO13" s="646">
        <v>46.4</v>
      </c>
      <c r="BP13" s="646"/>
      <c r="BQ13" s="646"/>
      <c r="BR13" s="646"/>
      <c r="BS13" s="647">
        <v>327971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2382713</v>
      </c>
      <c r="CS13" s="609"/>
      <c r="CT13" s="609"/>
      <c r="CU13" s="609"/>
      <c r="CV13" s="609"/>
      <c r="CW13" s="609"/>
      <c r="CX13" s="609"/>
      <c r="CY13" s="610"/>
      <c r="CZ13" s="646">
        <v>8.1999999999999993</v>
      </c>
      <c r="DA13" s="646"/>
      <c r="DB13" s="646"/>
      <c r="DC13" s="646"/>
      <c r="DD13" s="614">
        <v>831068</v>
      </c>
      <c r="DE13" s="609"/>
      <c r="DF13" s="609"/>
      <c r="DG13" s="609"/>
      <c r="DH13" s="609"/>
      <c r="DI13" s="609"/>
      <c r="DJ13" s="609"/>
      <c r="DK13" s="609"/>
      <c r="DL13" s="609"/>
      <c r="DM13" s="609"/>
      <c r="DN13" s="609"/>
      <c r="DO13" s="609"/>
      <c r="DP13" s="610"/>
      <c r="DQ13" s="614">
        <v>1086066</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176557</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1174391</v>
      </c>
      <c r="CS14" s="609"/>
      <c r="CT14" s="609"/>
      <c r="CU14" s="609"/>
      <c r="CV14" s="609"/>
      <c r="CW14" s="609"/>
      <c r="CX14" s="609"/>
      <c r="CY14" s="610"/>
      <c r="CZ14" s="646">
        <v>4</v>
      </c>
      <c r="DA14" s="646"/>
      <c r="DB14" s="646"/>
      <c r="DC14" s="646"/>
      <c r="DD14" s="614">
        <v>25615</v>
      </c>
      <c r="DE14" s="609"/>
      <c r="DF14" s="609"/>
      <c r="DG14" s="609"/>
      <c r="DH14" s="609"/>
      <c r="DI14" s="609"/>
      <c r="DJ14" s="609"/>
      <c r="DK14" s="609"/>
      <c r="DL14" s="609"/>
      <c r="DM14" s="609"/>
      <c r="DN14" s="609"/>
      <c r="DO14" s="609"/>
      <c r="DP14" s="610"/>
      <c r="DQ14" s="614">
        <v>596522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28981</v>
      </c>
      <c r="S15" s="609"/>
      <c r="T15" s="609"/>
      <c r="U15" s="609"/>
      <c r="V15" s="609"/>
      <c r="W15" s="609"/>
      <c r="X15" s="609"/>
      <c r="Y15" s="610"/>
      <c r="Z15" s="646">
        <v>0.1</v>
      </c>
      <c r="AA15" s="646"/>
      <c r="AB15" s="646"/>
      <c r="AC15" s="646"/>
      <c r="AD15" s="647">
        <v>28981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285892</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2679365</v>
      </c>
      <c r="CS15" s="609"/>
      <c r="CT15" s="609"/>
      <c r="CU15" s="609"/>
      <c r="CV15" s="609"/>
      <c r="CW15" s="609"/>
      <c r="CX15" s="609"/>
      <c r="CY15" s="610"/>
      <c r="CZ15" s="646">
        <v>9.1999999999999993</v>
      </c>
      <c r="DA15" s="646"/>
      <c r="DB15" s="646"/>
      <c r="DC15" s="646"/>
      <c r="DD15" s="614">
        <v>568111</v>
      </c>
      <c r="DE15" s="609"/>
      <c r="DF15" s="609"/>
      <c r="DG15" s="609"/>
      <c r="DH15" s="609"/>
      <c r="DI15" s="609"/>
      <c r="DJ15" s="609"/>
      <c r="DK15" s="609"/>
      <c r="DL15" s="609"/>
      <c r="DM15" s="609"/>
      <c r="DN15" s="609"/>
      <c r="DO15" s="609"/>
      <c r="DP15" s="610"/>
      <c r="DQ15" s="614">
        <v>1569510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93337</v>
      </c>
      <c r="S16" s="609"/>
      <c r="T16" s="609"/>
      <c r="U16" s="609"/>
      <c r="V16" s="609"/>
      <c r="W16" s="609"/>
      <c r="X16" s="609"/>
      <c r="Y16" s="610"/>
      <c r="Z16" s="646">
        <v>0.3</v>
      </c>
      <c r="AA16" s="646"/>
      <c r="AB16" s="646"/>
      <c r="AC16" s="646"/>
      <c r="AD16" s="647">
        <v>93337</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1388151</v>
      </c>
      <c r="CS16" s="609"/>
      <c r="CT16" s="609"/>
      <c r="CU16" s="609"/>
      <c r="CV16" s="609"/>
      <c r="CW16" s="609"/>
      <c r="CX16" s="609"/>
      <c r="CY16" s="610"/>
      <c r="CZ16" s="646">
        <v>4.8</v>
      </c>
      <c r="DA16" s="646"/>
      <c r="DB16" s="646"/>
      <c r="DC16" s="646"/>
      <c r="DD16" s="614" t="s">
        <v>122</v>
      </c>
      <c r="DE16" s="609"/>
      <c r="DF16" s="609"/>
      <c r="DG16" s="609"/>
      <c r="DH16" s="609"/>
      <c r="DI16" s="609"/>
      <c r="DJ16" s="609"/>
      <c r="DK16" s="609"/>
      <c r="DL16" s="609"/>
      <c r="DM16" s="609"/>
      <c r="DN16" s="609"/>
      <c r="DO16" s="609"/>
      <c r="DP16" s="610"/>
      <c r="DQ16" s="614">
        <v>273401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215338</v>
      </c>
      <c r="S17" s="609"/>
      <c r="T17" s="609"/>
      <c r="U17" s="609"/>
      <c r="V17" s="609"/>
      <c r="W17" s="609"/>
      <c r="X17" s="609"/>
      <c r="Y17" s="610"/>
      <c r="Z17" s="646">
        <v>0.7</v>
      </c>
      <c r="AA17" s="646"/>
      <c r="AB17" s="646"/>
      <c r="AC17" s="646"/>
      <c r="AD17" s="647">
        <v>215338</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2344854</v>
      </c>
      <c r="CS17" s="609"/>
      <c r="CT17" s="609"/>
      <c r="CU17" s="609"/>
      <c r="CV17" s="609"/>
      <c r="CW17" s="609"/>
      <c r="CX17" s="609"/>
      <c r="CY17" s="610"/>
      <c r="CZ17" s="646">
        <v>8.1</v>
      </c>
      <c r="DA17" s="646"/>
      <c r="DB17" s="646"/>
      <c r="DC17" s="646"/>
      <c r="DD17" s="614" t="s">
        <v>122</v>
      </c>
      <c r="DE17" s="609"/>
      <c r="DF17" s="609"/>
      <c r="DG17" s="609"/>
      <c r="DH17" s="609"/>
      <c r="DI17" s="609"/>
      <c r="DJ17" s="609"/>
      <c r="DK17" s="609"/>
      <c r="DL17" s="609"/>
      <c r="DM17" s="609"/>
      <c r="DN17" s="609"/>
      <c r="DO17" s="609"/>
      <c r="DP17" s="610"/>
      <c r="DQ17" s="614">
        <v>2316372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24081</v>
      </c>
      <c r="S18" s="609"/>
      <c r="T18" s="609"/>
      <c r="U18" s="609"/>
      <c r="V18" s="609"/>
      <c r="W18" s="609"/>
      <c r="X18" s="609"/>
      <c r="Y18" s="610"/>
      <c r="Z18" s="646">
        <v>0.1</v>
      </c>
      <c r="AA18" s="646"/>
      <c r="AB18" s="646"/>
      <c r="AC18" s="646"/>
      <c r="AD18" s="647">
        <v>24081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186175</v>
      </c>
      <c r="S19" s="609"/>
      <c r="T19" s="609"/>
      <c r="U19" s="609"/>
      <c r="V19" s="609"/>
      <c r="W19" s="609"/>
      <c r="X19" s="609"/>
      <c r="Y19" s="610"/>
      <c r="Z19" s="646">
        <v>0.6</v>
      </c>
      <c r="AA19" s="646"/>
      <c r="AB19" s="646"/>
      <c r="AC19" s="646"/>
      <c r="AD19" s="647">
        <v>186175</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22366</v>
      </c>
      <c r="BH19" s="609"/>
      <c r="BI19" s="609"/>
      <c r="BJ19" s="609"/>
      <c r="BK19" s="609"/>
      <c r="BL19" s="609"/>
      <c r="BM19" s="609"/>
      <c r="BN19" s="610"/>
      <c r="BO19" s="646">
        <v>0.4</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5082</v>
      </c>
      <c r="S20" s="609"/>
      <c r="T20" s="609"/>
      <c r="U20" s="609"/>
      <c r="V20" s="609"/>
      <c r="W20" s="609"/>
      <c r="X20" s="609"/>
      <c r="Y20" s="610"/>
      <c r="Z20" s="646">
        <v>0</v>
      </c>
      <c r="AA20" s="646"/>
      <c r="AB20" s="646"/>
      <c r="AC20" s="646"/>
      <c r="AD20" s="647">
        <v>5082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22366</v>
      </c>
      <c r="BH20" s="609"/>
      <c r="BI20" s="609"/>
      <c r="BJ20" s="609"/>
      <c r="BK20" s="609"/>
      <c r="BL20" s="609"/>
      <c r="BM20" s="609"/>
      <c r="BN20" s="610"/>
      <c r="BO20" s="646">
        <v>0.4</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29097725</v>
      </c>
      <c r="CS20" s="609"/>
      <c r="CT20" s="609"/>
      <c r="CU20" s="609"/>
      <c r="CV20" s="609"/>
      <c r="CW20" s="609"/>
      <c r="CX20" s="609"/>
      <c r="CY20" s="610"/>
      <c r="CZ20" s="646">
        <v>100</v>
      </c>
      <c r="DA20" s="646"/>
      <c r="DB20" s="646"/>
      <c r="DC20" s="646"/>
      <c r="DD20" s="614">
        <v>2543723</v>
      </c>
      <c r="DE20" s="609"/>
      <c r="DF20" s="609"/>
      <c r="DG20" s="609"/>
      <c r="DH20" s="609"/>
      <c r="DI20" s="609"/>
      <c r="DJ20" s="609"/>
      <c r="DK20" s="609"/>
      <c r="DL20" s="609"/>
      <c r="DM20" s="609"/>
      <c r="DN20" s="609"/>
      <c r="DO20" s="609"/>
      <c r="DP20" s="610"/>
      <c r="DQ20" s="614">
        <v>16353809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8024426</v>
      </c>
      <c r="S21" s="609"/>
      <c r="T21" s="609"/>
      <c r="U21" s="609"/>
      <c r="V21" s="609"/>
      <c r="W21" s="609"/>
      <c r="X21" s="609"/>
      <c r="Y21" s="610"/>
      <c r="Z21" s="646">
        <v>26.4</v>
      </c>
      <c r="AA21" s="646"/>
      <c r="AB21" s="646"/>
      <c r="AC21" s="646"/>
      <c r="AD21" s="647">
        <v>6037927</v>
      </c>
      <c r="AE21" s="647"/>
      <c r="AF21" s="647"/>
      <c r="AG21" s="647"/>
      <c r="AH21" s="647"/>
      <c r="AI21" s="647"/>
      <c r="AJ21" s="647"/>
      <c r="AK21" s="647"/>
      <c r="AL21" s="611">
        <v>45.8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22366</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6037927</v>
      </c>
      <c r="S22" s="609"/>
      <c r="T22" s="609"/>
      <c r="U22" s="609"/>
      <c r="V22" s="609"/>
      <c r="W22" s="609"/>
      <c r="X22" s="609"/>
      <c r="Y22" s="610"/>
      <c r="Z22" s="646">
        <v>19.899999999999999</v>
      </c>
      <c r="AA22" s="646"/>
      <c r="AB22" s="646"/>
      <c r="AC22" s="646"/>
      <c r="AD22" s="647">
        <v>6037927</v>
      </c>
      <c r="AE22" s="647"/>
      <c r="AF22" s="647"/>
      <c r="AG22" s="647"/>
      <c r="AH22" s="647"/>
      <c r="AI22" s="647"/>
      <c r="AJ22" s="647"/>
      <c r="AK22" s="647"/>
      <c r="AL22" s="611">
        <v>45.8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1986499</v>
      </c>
      <c r="S23" s="609"/>
      <c r="T23" s="609"/>
      <c r="U23" s="609"/>
      <c r="V23" s="609"/>
      <c r="W23" s="609"/>
      <c r="X23" s="609"/>
      <c r="Y23" s="610"/>
      <c r="Z23" s="646">
        <v>6.5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10748904</v>
      </c>
      <c r="CS24" s="664"/>
      <c r="CT24" s="664"/>
      <c r="CU24" s="664"/>
      <c r="CV24" s="664"/>
      <c r="CW24" s="664"/>
      <c r="CX24" s="664"/>
      <c r="CY24" s="689"/>
      <c r="CZ24" s="690">
        <v>36.9</v>
      </c>
      <c r="DA24" s="672"/>
      <c r="DB24" s="672"/>
      <c r="DC24" s="692"/>
      <c r="DD24" s="688">
        <v>7174605</v>
      </c>
      <c r="DE24" s="664"/>
      <c r="DF24" s="664"/>
      <c r="DG24" s="664"/>
      <c r="DH24" s="664"/>
      <c r="DI24" s="664"/>
      <c r="DJ24" s="664"/>
      <c r="DK24" s="689"/>
      <c r="DL24" s="688">
        <v>6465225</v>
      </c>
      <c r="DM24" s="664"/>
      <c r="DN24" s="664"/>
      <c r="DO24" s="664"/>
      <c r="DP24" s="664"/>
      <c r="DQ24" s="664"/>
      <c r="DR24" s="664"/>
      <c r="DS24" s="664"/>
      <c r="DT24" s="664"/>
      <c r="DU24" s="664"/>
      <c r="DV24" s="689"/>
      <c r="DW24" s="690">
        <v>48.9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15100198</v>
      </c>
      <c r="S25" s="609"/>
      <c r="T25" s="609"/>
      <c r="U25" s="609"/>
      <c r="V25" s="609"/>
      <c r="W25" s="609"/>
      <c r="X25" s="609"/>
      <c r="Y25" s="610"/>
      <c r="Z25" s="646">
        <v>49.7</v>
      </c>
      <c r="AA25" s="646"/>
      <c r="AB25" s="646"/>
      <c r="AC25" s="646"/>
      <c r="AD25" s="647">
        <v>13113699</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3767402</v>
      </c>
      <c r="CS25" s="621"/>
      <c r="CT25" s="621"/>
      <c r="CU25" s="621"/>
      <c r="CV25" s="621"/>
      <c r="CW25" s="621"/>
      <c r="CX25" s="621"/>
      <c r="CY25" s="622"/>
      <c r="CZ25" s="611">
        <v>12.9</v>
      </c>
      <c r="DA25" s="623"/>
      <c r="DB25" s="623"/>
      <c r="DC25" s="624"/>
      <c r="DD25" s="614">
        <v>3073248</v>
      </c>
      <c r="DE25" s="621"/>
      <c r="DF25" s="621"/>
      <c r="DG25" s="621"/>
      <c r="DH25" s="621"/>
      <c r="DI25" s="621"/>
      <c r="DJ25" s="621"/>
      <c r="DK25" s="622"/>
      <c r="DL25" s="614">
        <v>2987632</v>
      </c>
      <c r="DM25" s="621"/>
      <c r="DN25" s="621"/>
      <c r="DO25" s="621"/>
      <c r="DP25" s="621"/>
      <c r="DQ25" s="621"/>
      <c r="DR25" s="621"/>
      <c r="DS25" s="621"/>
      <c r="DT25" s="621"/>
      <c r="DU25" s="621"/>
      <c r="DV25" s="622"/>
      <c r="DW25" s="611">
        <v>22.6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2994</v>
      </c>
      <c r="S26" s="609"/>
      <c r="T26" s="609"/>
      <c r="U26" s="609"/>
      <c r="V26" s="609"/>
      <c r="W26" s="609"/>
      <c r="X26" s="609"/>
      <c r="Y26" s="610"/>
      <c r="Z26" s="646">
        <v>0</v>
      </c>
      <c r="AA26" s="646"/>
      <c r="AB26" s="646"/>
      <c r="AC26" s="646"/>
      <c r="AD26" s="647">
        <v>2994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2184889</v>
      </c>
      <c r="CS26" s="609"/>
      <c r="CT26" s="609"/>
      <c r="CU26" s="609"/>
      <c r="CV26" s="609"/>
      <c r="CW26" s="609"/>
      <c r="CX26" s="609"/>
      <c r="CY26" s="610"/>
      <c r="CZ26" s="611">
        <v>7.5</v>
      </c>
      <c r="DA26" s="623"/>
      <c r="DB26" s="623"/>
      <c r="DC26" s="624"/>
      <c r="DD26" s="614">
        <v>1631086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458425</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5266713</v>
      </c>
      <c r="BH27" s="609"/>
      <c r="BI27" s="609"/>
      <c r="BJ27" s="609"/>
      <c r="BK27" s="609"/>
      <c r="BL27" s="609"/>
      <c r="BM27" s="609"/>
      <c r="BN27" s="610"/>
      <c r="BO27" s="646">
        <v>100</v>
      </c>
      <c r="BP27" s="646"/>
      <c r="BQ27" s="646"/>
      <c r="BR27" s="646"/>
      <c r="BS27" s="647">
        <v>449656</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4636648</v>
      </c>
      <c r="CS27" s="621"/>
      <c r="CT27" s="621"/>
      <c r="CU27" s="621"/>
      <c r="CV27" s="621"/>
      <c r="CW27" s="621"/>
      <c r="CX27" s="621"/>
      <c r="CY27" s="622"/>
      <c r="CZ27" s="611">
        <v>15.9</v>
      </c>
      <c r="DA27" s="623"/>
      <c r="DB27" s="623"/>
      <c r="DC27" s="624"/>
      <c r="DD27" s="614">
        <v>1784985</v>
      </c>
      <c r="DE27" s="621"/>
      <c r="DF27" s="621"/>
      <c r="DG27" s="621"/>
      <c r="DH27" s="621"/>
      <c r="DI27" s="621"/>
      <c r="DJ27" s="621"/>
      <c r="DK27" s="622"/>
      <c r="DL27" s="614">
        <v>1161221</v>
      </c>
      <c r="DM27" s="621"/>
      <c r="DN27" s="621"/>
      <c r="DO27" s="621"/>
      <c r="DP27" s="621"/>
      <c r="DQ27" s="621"/>
      <c r="DR27" s="621"/>
      <c r="DS27" s="621"/>
      <c r="DT27" s="621"/>
      <c r="DU27" s="621"/>
      <c r="DV27" s="622"/>
      <c r="DW27" s="611">
        <v>8.8000000000000007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130195</v>
      </c>
      <c r="S28" s="609"/>
      <c r="T28" s="609"/>
      <c r="U28" s="609"/>
      <c r="V28" s="609"/>
      <c r="W28" s="609"/>
      <c r="X28" s="609"/>
      <c r="Y28" s="610"/>
      <c r="Z28" s="646">
        <v>0.4</v>
      </c>
      <c r="AA28" s="646"/>
      <c r="AB28" s="646"/>
      <c r="AC28" s="646"/>
      <c r="AD28" s="647">
        <v>16046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2344854</v>
      </c>
      <c r="CS28" s="609"/>
      <c r="CT28" s="609"/>
      <c r="CU28" s="609"/>
      <c r="CV28" s="609"/>
      <c r="CW28" s="609"/>
      <c r="CX28" s="609"/>
      <c r="CY28" s="610"/>
      <c r="CZ28" s="611">
        <v>8.1</v>
      </c>
      <c r="DA28" s="623"/>
      <c r="DB28" s="623"/>
      <c r="DC28" s="624"/>
      <c r="DD28" s="614">
        <v>2316372</v>
      </c>
      <c r="DE28" s="609"/>
      <c r="DF28" s="609"/>
      <c r="DG28" s="609"/>
      <c r="DH28" s="609"/>
      <c r="DI28" s="609"/>
      <c r="DJ28" s="609"/>
      <c r="DK28" s="610"/>
      <c r="DL28" s="614">
        <v>2316372</v>
      </c>
      <c r="DM28" s="609"/>
      <c r="DN28" s="609"/>
      <c r="DO28" s="609"/>
      <c r="DP28" s="609"/>
      <c r="DQ28" s="609"/>
      <c r="DR28" s="609"/>
      <c r="DS28" s="609"/>
      <c r="DT28" s="609"/>
      <c r="DU28" s="609"/>
      <c r="DV28" s="610"/>
      <c r="DW28" s="611">
        <v>17.5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77410</v>
      </c>
      <c r="S29" s="609"/>
      <c r="T29" s="609"/>
      <c r="U29" s="609"/>
      <c r="V29" s="609"/>
      <c r="W29" s="609"/>
      <c r="X29" s="609"/>
      <c r="Y29" s="610"/>
      <c r="Z29" s="646">
        <v>0.3</v>
      </c>
      <c r="AA29" s="646"/>
      <c r="AB29" s="646"/>
      <c r="AC29" s="646"/>
      <c r="AD29" s="647">
        <v>105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2344456</v>
      </c>
      <c r="CS29" s="621"/>
      <c r="CT29" s="621"/>
      <c r="CU29" s="621"/>
      <c r="CV29" s="621"/>
      <c r="CW29" s="621"/>
      <c r="CX29" s="621"/>
      <c r="CY29" s="622"/>
      <c r="CZ29" s="611">
        <v>8.1</v>
      </c>
      <c r="DA29" s="623"/>
      <c r="DB29" s="623"/>
      <c r="DC29" s="624"/>
      <c r="DD29" s="614">
        <v>2315974</v>
      </c>
      <c r="DE29" s="621"/>
      <c r="DF29" s="621"/>
      <c r="DG29" s="621"/>
      <c r="DH29" s="621"/>
      <c r="DI29" s="621"/>
      <c r="DJ29" s="621"/>
      <c r="DK29" s="622"/>
      <c r="DL29" s="614">
        <v>2315974</v>
      </c>
      <c r="DM29" s="621"/>
      <c r="DN29" s="621"/>
      <c r="DO29" s="621"/>
      <c r="DP29" s="621"/>
      <c r="DQ29" s="621"/>
      <c r="DR29" s="621"/>
      <c r="DS29" s="621"/>
      <c r="DT29" s="621"/>
      <c r="DU29" s="621"/>
      <c r="DV29" s="622"/>
      <c r="DW29" s="611">
        <v>17.5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4824462</v>
      </c>
      <c r="S30" s="609"/>
      <c r="T30" s="609"/>
      <c r="U30" s="609"/>
      <c r="V30" s="609"/>
      <c r="W30" s="609"/>
      <c r="X30" s="609"/>
      <c r="Y30" s="610"/>
      <c r="Z30" s="646">
        <v>15.9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2261914</v>
      </c>
      <c r="CS30" s="609"/>
      <c r="CT30" s="609"/>
      <c r="CU30" s="609"/>
      <c r="CV30" s="609"/>
      <c r="CW30" s="609"/>
      <c r="CX30" s="609"/>
      <c r="CY30" s="610"/>
      <c r="CZ30" s="611">
        <v>7.8</v>
      </c>
      <c r="DA30" s="623"/>
      <c r="DB30" s="623"/>
      <c r="DC30" s="624"/>
      <c r="DD30" s="614">
        <v>2236899</v>
      </c>
      <c r="DE30" s="609"/>
      <c r="DF30" s="609"/>
      <c r="DG30" s="609"/>
      <c r="DH30" s="609"/>
      <c r="DI30" s="609"/>
      <c r="DJ30" s="609"/>
      <c r="DK30" s="610"/>
      <c r="DL30" s="614">
        <v>2236899</v>
      </c>
      <c r="DM30" s="609"/>
      <c r="DN30" s="609"/>
      <c r="DO30" s="609"/>
      <c r="DP30" s="609"/>
      <c r="DQ30" s="609"/>
      <c r="DR30" s="609"/>
      <c r="DS30" s="609"/>
      <c r="DT30" s="609"/>
      <c r="DU30" s="609"/>
      <c r="DV30" s="610"/>
      <c r="DW30" s="611">
        <v>16.899999999999999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94.4</v>
      </c>
      <c r="BN31" s="671"/>
      <c r="BO31" s="671"/>
      <c r="BP31" s="671"/>
      <c r="BQ31" s="673"/>
      <c r="BR31" s="670">
        <v>98.9</v>
      </c>
      <c r="BS31" s="671"/>
      <c r="BT31" s="671"/>
      <c r="BU31" s="671"/>
      <c r="BV31" s="671"/>
      <c r="BW31" s="671"/>
      <c r="BX31" s="672">
        <v>94.4</v>
      </c>
      <c r="BY31" s="671"/>
      <c r="BZ31" s="671"/>
      <c r="CA31" s="671"/>
      <c r="CB31" s="673"/>
      <c r="CD31" s="629"/>
      <c r="CE31" s="630"/>
      <c r="CF31" s="605" t="s">
        <v>300</v>
      </c>
      <c r="CG31" s="606"/>
      <c r="CH31" s="606"/>
      <c r="CI31" s="606"/>
      <c r="CJ31" s="606"/>
      <c r="CK31" s="606"/>
      <c r="CL31" s="606"/>
      <c r="CM31" s="606"/>
      <c r="CN31" s="606"/>
      <c r="CO31" s="606"/>
      <c r="CP31" s="606"/>
      <c r="CQ31" s="607"/>
      <c r="CR31" s="608">
        <v>82542</v>
      </c>
      <c r="CS31" s="621"/>
      <c r="CT31" s="621"/>
      <c r="CU31" s="621"/>
      <c r="CV31" s="621"/>
      <c r="CW31" s="621"/>
      <c r="CX31" s="621"/>
      <c r="CY31" s="622"/>
      <c r="CZ31" s="611">
        <v>0.3</v>
      </c>
      <c r="DA31" s="623"/>
      <c r="DB31" s="623"/>
      <c r="DC31" s="624"/>
      <c r="DD31" s="614">
        <v>79075</v>
      </c>
      <c r="DE31" s="621"/>
      <c r="DF31" s="621"/>
      <c r="DG31" s="621"/>
      <c r="DH31" s="621"/>
      <c r="DI31" s="621"/>
      <c r="DJ31" s="621"/>
      <c r="DK31" s="622"/>
      <c r="DL31" s="614">
        <v>79075</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2599452</v>
      </c>
      <c r="S32" s="609"/>
      <c r="T32" s="609"/>
      <c r="U32" s="609"/>
      <c r="V32" s="609"/>
      <c r="W32" s="609"/>
      <c r="X32" s="609"/>
      <c r="Y32" s="610"/>
      <c r="Z32" s="646">
        <v>8.6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96.7</v>
      </c>
      <c r="BN32" s="621"/>
      <c r="BO32" s="621"/>
      <c r="BP32" s="621"/>
      <c r="BQ32" s="644"/>
      <c r="BR32" s="674">
        <v>99.3</v>
      </c>
      <c r="BS32" s="621"/>
      <c r="BT32" s="621"/>
      <c r="BU32" s="621"/>
      <c r="BV32" s="621"/>
      <c r="BW32" s="621"/>
      <c r="BX32" s="612">
        <v>96.1</v>
      </c>
      <c r="BY32" s="621"/>
      <c r="BZ32" s="621"/>
      <c r="CA32" s="621"/>
      <c r="CB32" s="644"/>
      <c r="CD32" s="631"/>
      <c r="CE32" s="632"/>
      <c r="CF32" s="605" t="s">
        <v>304</v>
      </c>
      <c r="CG32" s="606"/>
      <c r="CH32" s="606"/>
      <c r="CI32" s="606"/>
      <c r="CJ32" s="606"/>
      <c r="CK32" s="606"/>
      <c r="CL32" s="606"/>
      <c r="CM32" s="606"/>
      <c r="CN32" s="606"/>
      <c r="CO32" s="606"/>
      <c r="CP32" s="606"/>
      <c r="CQ32" s="607"/>
      <c r="CR32" s="608">
        <v>398</v>
      </c>
      <c r="CS32" s="609"/>
      <c r="CT32" s="609"/>
      <c r="CU32" s="609"/>
      <c r="CV32" s="609"/>
      <c r="CW32" s="609"/>
      <c r="CX32" s="609"/>
      <c r="CY32" s="610"/>
      <c r="CZ32" s="611">
        <v>0</v>
      </c>
      <c r="DA32" s="623"/>
      <c r="DB32" s="623"/>
      <c r="DC32" s="624"/>
      <c r="DD32" s="614">
        <v>398</v>
      </c>
      <c r="DE32" s="609"/>
      <c r="DF32" s="609"/>
      <c r="DG32" s="609"/>
      <c r="DH32" s="609"/>
      <c r="DI32" s="609"/>
      <c r="DJ32" s="609"/>
      <c r="DK32" s="610"/>
      <c r="DL32" s="614">
        <v>398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21531</v>
      </c>
      <c r="S33" s="609"/>
      <c r="T33" s="609"/>
      <c r="U33" s="609"/>
      <c r="V33" s="609"/>
      <c r="W33" s="609"/>
      <c r="X33" s="609"/>
      <c r="Y33" s="610"/>
      <c r="Z33" s="646">
        <v>0.1</v>
      </c>
      <c r="AA33" s="646"/>
      <c r="AB33" s="646"/>
      <c r="AC33" s="646"/>
      <c r="AD33" s="647">
        <v>5586</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98.4</v>
      </c>
      <c r="BH33" s="593"/>
      <c r="BI33" s="593"/>
      <c r="BJ33" s="593"/>
      <c r="BK33" s="593"/>
      <c r="BL33" s="593"/>
      <c r="BM33" s="639">
        <v>91.6</v>
      </c>
      <c r="BN33" s="593"/>
      <c r="BO33" s="593"/>
      <c r="BP33" s="593"/>
      <c r="BQ33" s="656"/>
      <c r="BR33" s="669">
        <v>98.4</v>
      </c>
      <c r="BS33" s="593"/>
      <c r="BT33" s="593"/>
      <c r="BU33" s="593"/>
      <c r="BV33" s="593"/>
      <c r="BW33" s="593"/>
      <c r="BX33" s="639">
        <v>92.1</v>
      </c>
      <c r="BY33" s="593"/>
      <c r="BZ33" s="593"/>
      <c r="CA33" s="593"/>
      <c r="CB33" s="656"/>
      <c r="CD33" s="605" t="s">
        <v>307</v>
      </c>
      <c r="CE33" s="606"/>
      <c r="CF33" s="606"/>
      <c r="CG33" s="606"/>
      <c r="CH33" s="606"/>
      <c r="CI33" s="606"/>
      <c r="CJ33" s="606"/>
      <c r="CK33" s="606"/>
      <c r="CL33" s="606"/>
      <c r="CM33" s="606"/>
      <c r="CN33" s="606"/>
      <c r="CO33" s="606"/>
      <c r="CP33" s="606"/>
      <c r="CQ33" s="607"/>
      <c r="CR33" s="608">
        <v>14416947</v>
      </c>
      <c r="CS33" s="621"/>
      <c r="CT33" s="621"/>
      <c r="CU33" s="621"/>
      <c r="CV33" s="621"/>
      <c r="CW33" s="621"/>
      <c r="CX33" s="621"/>
      <c r="CY33" s="622"/>
      <c r="CZ33" s="611">
        <v>49.5</v>
      </c>
      <c r="DA33" s="623"/>
      <c r="DB33" s="623"/>
      <c r="DC33" s="624"/>
      <c r="DD33" s="614">
        <v>8522899</v>
      </c>
      <c r="DE33" s="621"/>
      <c r="DF33" s="621"/>
      <c r="DG33" s="621"/>
      <c r="DH33" s="621"/>
      <c r="DI33" s="621"/>
      <c r="DJ33" s="621"/>
      <c r="DK33" s="622"/>
      <c r="DL33" s="614">
        <v>5109588</v>
      </c>
      <c r="DM33" s="621"/>
      <c r="DN33" s="621"/>
      <c r="DO33" s="621"/>
      <c r="DP33" s="621"/>
      <c r="DQ33" s="621"/>
      <c r="DR33" s="621"/>
      <c r="DS33" s="621"/>
      <c r="DT33" s="621"/>
      <c r="DU33" s="621"/>
      <c r="DV33" s="622"/>
      <c r="DW33" s="611">
        <v>38.6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998689</v>
      </c>
      <c r="S34" s="609"/>
      <c r="T34" s="609"/>
      <c r="U34" s="609"/>
      <c r="V34" s="609"/>
      <c r="W34" s="609"/>
      <c r="X34" s="609"/>
      <c r="Y34" s="610"/>
      <c r="Z34" s="646">
        <v>3.3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5447890</v>
      </c>
      <c r="CS34" s="609"/>
      <c r="CT34" s="609"/>
      <c r="CU34" s="609"/>
      <c r="CV34" s="609"/>
      <c r="CW34" s="609"/>
      <c r="CX34" s="609"/>
      <c r="CY34" s="610"/>
      <c r="CZ34" s="611">
        <v>18.7</v>
      </c>
      <c r="DA34" s="623"/>
      <c r="DB34" s="623"/>
      <c r="DC34" s="624"/>
      <c r="DD34" s="614">
        <v>2670146</v>
      </c>
      <c r="DE34" s="609"/>
      <c r="DF34" s="609"/>
      <c r="DG34" s="609"/>
      <c r="DH34" s="609"/>
      <c r="DI34" s="609"/>
      <c r="DJ34" s="609"/>
      <c r="DK34" s="610"/>
      <c r="DL34" s="614">
        <v>1874443</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1013908</v>
      </c>
      <c r="S35" s="609"/>
      <c r="T35" s="609"/>
      <c r="U35" s="609"/>
      <c r="V35" s="609"/>
      <c r="W35" s="609"/>
      <c r="X35" s="609"/>
      <c r="Y35" s="610"/>
      <c r="Z35" s="646">
        <v>3.3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652949</v>
      </c>
      <c r="CS35" s="621"/>
      <c r="CT35" s="621"/>
      <c r="CU35" s="621"/>
      <c r="CV35" s="621"/>
      <c r="CW35" s="621"/>
      <c r="CX35" s="621"/>
      <c r="CY35" s="622"/>
      <c r="CZ35" s="611">
        <v>2.2000000000000002</v>
      </c>
      <c r="DA35" s="623"/>
      <c r="DB35" s="623"/>
      <c r="DC35" s="624"/>
      <c r="DD35" s="614">
        <v>310174</v>
      </c>
      <c r="DE35" s="621"/>
      <c r="DF35" s="621"/>
      <c r="DG35" s="621"/>
      <c r="DH35" s="621"/>
      <c r="DI35" s="621"/>
      <c r="DJ35" s="621"/>
      <c r="DK35" s="622"/>
      <c r="DL35" s="614">
        <v>86778</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1390757</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3581935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28904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3203562</v>
      </c>
      <c r="CS36" s="609"/>
      <c r="CT36" s="609"/>
      <c r="CU36" s="609"/>
      <c r="CV36" s="609"/>
      <c r="CW36" s="609"/>
      <c r="CX36" s="609"/>
      <c r="CY36" s="610"/>
      <c r="CZ36" s="611">
        <v>11</v>
      </c>
      <c r="DA36" s="623"/>
      <c r="DB36" s="623"/>
      <c r="DC36" s="624"/>
      <c r="DD36" s="614">
        <v>2535467</v>
      </c>
      <c r="DE36" s="609"/>
      <c r="DF36" s="609"/>
      <c r="DG36" s="609"/>
      <c r="DH36" s="609"/>
      <c r="DI36" s="609"/>
      <c r="DJ36" s="609"/>
      <c r="DK36" s="610"/>
      <c r="DL36" s="614">
        <v>1335707</v>
      </c>
      <c r="DM36" s="609"/>
      <c r="DN36" s="609"/>
      <c r="DO36" s="609"/>
      <c r="DP36" s="609"/>
      <c r="DQ36" s="609"/>
      <c r="DR36" s="609"/>
      <c r="DS36" s="609"/>
      <c r="DT36" s="609"/>
      <c r="DU36" s="609"/>
      <c r="DV36" s="610"/>
      <c r="DW36" s="611">
        <v>10.1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785589</v>
      </c>
      <c r="S37" s="609"/>
      <c r="T37" s="609"/>
      <c r="U37" s="609"/>
      <c r="V37" s="609"/>
      <c r="W37" s="609"/>
      <c r="X37" s="609"/>
      <c r="Y37" s="610"/>
      <c r="Z37" s="646">
        <v>2.6</v>
      </c>
      <c r="AA37" s="646"/>
      <c r="AB37" s="646"/>
      <c r="AC37" s="646"/>
      <c r="AD37" s="647">
        <v>51561</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919028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-6778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174969</v>
      </c>
      <c r="CS37" s="621"/>
      <c r="CT37" s="621"/>
      <c r="CU37" s="621"/>
      <c r="CV37" s="621"/>
      <c r="CW37" s="621"/>
      <c r="CX37" s="621"/>
      <c r="CY37" s="622"/>
      <c r="CZ37" s="611">
        <v>0.6</v>
      </c>
      <c r="DA37" s="623"/>
      <c r="DB37" s="623"/>
      <c r="DC37" s="624"/>
      <c r="DD37" s="614">
        <v>174969</v>
      </c>
      <c r="DE37" s="621"/>
      <c r="DF37" s="621"/>
      <c r="DG37" s="621"/>
      <c r="DH37" s="621"/>
      <c r="DI37" s="621"/>
      <c r="DJ37" s="621"/>
      <c r="DK37" s="622"/>
      <c r="DL37" s="614">
        <v>174969</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2963673</v>
      </c>
      <c r="S38" s="609"/>
      <c r="T38" s="609"/>
      <c r="U38" s="609"/>
      <c r="V38" s="609"/>
      <c r="W38" s="609"/>
      <c r="X38" s="609"/>
      <c r="Y38" s="610"/>
      <c r="Z38" s="646">
        <v>9.8000000000000007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492872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5214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2160866</v>
      </c>
      <c r="CS38" s="609"/>
      <c r="CT38" s="609"/>
      <c r="CU38" s="609"/>
      <c r="CV38" s="609"/>
      <c r="CW38" s="609"/>
      <c r="CX38" s="609"/>
      <c r="CY38" s="610"/>
      <c r="CZ38" s="611">
        <v>7.4</v>
      </c>
      <c r="DA38" s="623"/>
      <c r="DB38" s="623"/>
      <c r="DC38" s="624"/>
      <c r="DD38" s="614">
        <v>1864050</v>
      </c>
      <c r="DE38" s="609"/>
      <c r="DF38" s="609"/>
      <c r="DG38" s="609"/>
      <c r="DH38" s="609"/>
      <c r="DI38" s="609"/>
      <c r="DJ38" s="609"/>
      <c r="DK38" s="610"/>
      <c r="DL38" s="614">
        <v>1812660</v>
      </c>
      <c r="DM38" s="609"/>
      <c r="DN38" s="609"/>
      <c r="DO38" s="609"/>
      <c r="DP38" s="609"/>
      <c r="DQ38" s="609"/>
      <c r="DR38" s="609"/>
      <c r="DS38" s="609"/>
      <c r="DT38" s="609"/>
      <c r="DU38" s="609"/>
      <c r="DV38" s="610"/>
      <c r="DW38" s="611">
        <v>13.7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9169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7340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2080380</v>
      </c>
      <c r="CS39" s="621"/>
      <c r="CT39" s="621"/>
      <c r="CU39" s="621"/>
      <c r="CV39" s="621"/>
      <c r="CW39" s="621"/>
      <c r="CX39" s="621"/>
      <c r="CY39" s="622"/>
      <c r="CZ39" s="611">
        <v>7.1</v>
      </c>
      <c r="DA39" s="623"/>
      <c r="DB39" s="623"/>
      <c r="DC39" s="624"/>
      <c r="DD39" s="614">
        <v>779912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39773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871300</v>
      </c>
      <c r="CS40" s="609"/>
      <c r="CT40" s="609"/>
      <c r="CU40" s="609"/>
      <c r="CV40" s="609"/>
      <c r="CW40" s="609"/>
      <c r="CX40" s="609"/>
      <c r="CY40" s="610"/>
      <c r="CZ40" s="611">
        <v>3</v>
      </c>
      <c r="DA40" s="623"/>
      <c r="DB40" s="623"/>
      <c r="DC40" s="624"/>
      <c r="DD40" s="614">
        <v>363150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30367283</v>
      </c>
      <c r="S41" s="633"/>
      <c r="T41" s="633"/>
      <c r="U41" s="633"/>
      <c r="V41" s="633"/>
      <c r="W41" s="633"/>
      <c r="X41" s="633"/>
      <c r="Y41" s="636"/>
      <c r="Z41" s="637">
        <v>100</v>
      </c>
      <c r="AA41" s="637"/>
      <c r="AB41" s="637"/>
      <c r="AC41" s="637"/>
      <c r="AD41" s="638">
        <v>13189991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294207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1866659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3931874</v>
      </c>
      <c r="CS42" s="621"/>
      <c r="CT42" s="621"/>
      <c r="CU42" s="621"/>
      <c r="CV42" s="621"/>
      <c r="CW42" s="621"/>
      <c r="CX42" s="621"/>
      <c r="CY42" s="622"/>
      <c r="CZ42" s="611">
        <v>13.5</v>
      </c>
      <c r="DA42" s="623"/>
      <c r="DB42" s="623"/>
      <c r="DC42" s="624"/>
      <c r="DD42" s="614">
        <v>656305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75176</v>
      </c>
      <c r="CS43" s="621"/>
      <c r="CT43" s="621"/>
      <c r="CU43" s="621"/>
      <c r="CV43" s="621"/>
      <c r="CW43" s="621"/>
      <c r="CX43" s="621"/>
      <c r="CY43" s="622"/>
      <c r="CZ43" s="611">
        <v>0.3</v>
      </c>
      <c r="DA43" s="623"/>
      <c r="DB43" s="623"/>
      <c r="DC43" s="624"/>
      <c r="DD43" s="614">
        <v>28043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2543723</v>
      </c>
      <c r="CS44" s="609"/>
      <c r="CT44" s="609"/>
      <c r="CU44" s="609"/>
      <c r="CV44" s="609"/>
      <c r="CW44" s="609"/>
      <c r="CX44" s="609"/>
      <c r="CY44" s="610"/>
      <c r="CZ44" s="611">
        <v>8.6999999999999993</v>
      </c>
      <c r="DA44" s="612"/>
      <c r="DB44" s="612"/>
      <c r="DC44" s="613"/>
      <c r="DD44" s="614">
        <v>382904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1484439</v>
      </c>
      <c r="CS45" s="621"/>
      <c r="CT45" s="621"/>
      <c r="CU45" s="621"/>
      <c r="CV45" s="621"/>
      <c r="CW45" s="621"/>
      <c r="CX45" s="621"/>
      <c r="CY45" s="622"/>
      <c r="CZ45" s="611">
        <v>5.0999999999999996</v>
      </c>
      <c r="DA45" s="623"/>
      <c r="DB45" s="623"/>
      <c r="DC45" s="624"/>
      <c r="DD45" s="614">
        <v>172620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909450</v>
      </c>
      <c r="CS46" s="609"/>
      <c r="CT46" s="609"/>
      <c r="CU46" s="609"/>
      <c r="CV46" s="609"/>
      <c r="CW46" s="609"/>
      <c r="CX46" s="609"/>
      <c r="CY46" s="610"/>
      <c r="CZ46" s="611">
        <v>3.1</v>
      </c>
      <c r="DA46" s="612"/>
      <c r="DB46" s="612"/>
      <c r="DC46" s="613"/>
      <c r="DD46" s="614">
        <v>205630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1388151</v>
      </c>
      <c r="CS47" s="621"/>
      <c r="CT47" s="621"/>
      <c r="CU47" s="621"/>
      <c r="CV47" s="621"/>
      <c r="CW47" s="621"/>
      <c r="CX47" s="621"/>
      <c r="CY47" s="622"/>
      <c r="CZ47" s="611">
        <v>4.8</v>
      </c>
      <c r="DA47" s="623"/>
      <c r="DB47" s="623"/>
      <c r="DC47" s="624"/>
      <c r="DD47" s="614">
        <v>273401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29097725</v>
      </c>
      <c r="CS49" s="593"/>
      <c r="CT49" s="593"/>
      <c r="CU49" s="593"/>
      <c r="CV49" s="593"/>
      <c r="CW49" s="593"/>
      <c r="CX49" s="593"/>
      <c r="CY49" s="594"/>
      <c r="CZ49" s="595">
        <v>100</v>
      </c>
      <c r="DA49" s="596"/>
      <c r="DB49" s="596"/>
      <c r="DC49" s="597"/>
      <c r="DD49" s="598">
        <v>16353809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2XRsH4fscgFFcTPGo0UFENzNIGDX0oxKaLPrZSHYOD8BWxEhcqfyv1IYPjPbFfSRq6kKZcPP0gRd2WtiUFjdw==" saltValue="DauZg5rnmPC99ZZrAH4V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R12" sqref="CR12:CV1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30597</v>
      </c>
      <c r="R7" s="1090"/>
      <c r="S7" s="1090"/>
      <c r="T7" s="1090"/>
      <c r="U7" s="1090"/>
      <c r="V7" s="1090">
        <v>29329</v>
      </c>
      <c r="W7" s="1090"/>
      <c r="X7" s="1090"/>
      <c r="Y7" s="1090"/>
      <c r="Z7" s="1090"/>
      <c r="AA7" s="1090">
        <v>1268</v>
      </c>
      <c r="AB7" s="1090"/>
      <c r="AC7" s="1090"/>
      <c r="AD7" s="1090"/>
      <c r="AE7" s="1091"/>
      <c r="AF7" s="1092">
        <v>1100</v>
      </c>
      <c r="AG7" s="1093"/>
      <c r="AH7" s="1093"/>
      <c r="AI7" s="1093"/>
      <c r="AJ7" s="1094"/>
      <c r="AK7" s="1095">
        <v>27</v>
      </c>
      <c r="AL7" s="1096"/>
      <c r="AM7" s="1096"/>
      <c r="AN7" s="1096"/>
      <c r="AO7" s="1096"/>
      <c r="AP7" s="1096">
        <v>25434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-9</v>
      </c>
      <c r="CI7" s="1084"/>
      <c r="CJ7" s="1084"/>
      <c r="CK7" s="1084"/>
      <c r="CL7" s="1085"/>
      <c r="CM7" s="1083">
        <v>119</v>
      </c>
      <c r="CN7" s="1084"/>
      <c r="CO7" s="1084"/>
      <c r="CP7" s="1084"/>
      <c r="CQ7" s="1085"/>
      <c r="CR7" s="1083">
        <v>89</v>
      </c>
      <c r="CS7" s="1084"/>
      <c r="CT7" s="1084"/>
      <c r="CU7" s="1084"/>
      <c r="CV7" s="1085"/>
      <c r="CW7" s="1083">
        <v>4</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9</v>
      </c>
      <c r="R8" s="1026"/>
      <c r="S8" s="1026"/>
      <c r="T8" s="1026"/>
      <c r="U8" s="1026"/>
      <c r="V8" s="1026">
        <v>7</v>
      </c>
      <c r="W8" s="1026"/>
      <c r="X8" s="1026"/>
      <c r="Y8" s="1026"/>
      <c r="Z8" s="1026"/>
      <c r="AA8" s="1026">
        <v>2</v>
      </c>
      <c r="AB8" s="1026"/>
      <c r="AC8" s="1026"/>
      <c r="AD8" s="1026"/>
      <c r="AE8" s="1027"/>
      <c r="AF8" s="1022">
        <v>2</v>
      </c>
      <c r="AG8" s="1023"/>
      <c r="AH8" s="1023"/>
      <c r="AI8" s="1023"/>
      <c r="AJ8" s="1024"/>
      <c r="AK8" s="1067" t="s">
        <v>489</v>
      </c>
      <c r="AL8" s="1068"/>
      <c r="AM8" s="1068"/>
      <c r="AN8" s="1068"/>
      <c r="AO8" s="1068"/>
      <c r="AP8" s="1068" t="s">
        <v>489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552</v>
      </c>
      <c r="BS8" s="979" t="s">
        <v>548</v>
      </c>
      <c r="BT8" s="980"/>
      <c r="BU8" s="980"/>
      <c r="BV8" s="980"/>
      <c r="BW8" s="980"/>
      <c r="BX8" s="980"/>
      <c r="BY8" s="980"/>
      <c r="BZ8" s="980"/>
      <c r="CA8" s="980"/>
      <c r="CB8" s="980"/>
      <c r="CC8" s="980"/>
      <c r="CD8" s="980"/>
      <c r="CE8" s="980"/>
      <c r="CF8" s="980"/>
      <c r="CG8" s="1001"/>
      <c r="CH8" s="976">
        <v>0</v>
      </c>
      <c r="CI8" s="977"/>
      <c r="CJ8" s="977"/>
      <c r="CK8" s="977"/>
      <c r="CL8" s="978"/>
      <c r="CM8" s="976">
        <v>154</v>
      </c>
      <c r="CN8" s="977"/>
      <c r="CO8" s="977"/>
      <c r="CP8" s="977"/>
      <c r="CQ8" s="978"/>
      <c r="CR8" s="976">
        <v>5</v>
      </c>
      <c r="CS8" s="977"/>
      <c r="CT8" s="977"/>
      <c r="CU8" s="977"/>
      <c r="CV8" s="978"/>
      <c r="CW8" s="976" t="s">
        <v>559</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549</v>
      </c>
      <c r="BT9" s="980"/>
      <c r="BU9" s="980"/>
      <c r="BV9" s="980"/>
      <c r="BW9" s="980"/>
      <c r="BX9" s="980"/>
      <c r="BY9" s="980"/>
      <c r="BZ9" s="980"/>
      <c r="CA9" s="980"/>
      <c r="CB9" s="980"/>
      <c r="CC9" s="980"/>
      <c r="CD9" s="980"/>
      <c r="CE9" s="980"/>
      <c r="CF9" s="980"/>
      <c r="CG9" s="1001"/>
      <c r="CH9" s="976">
        <v>3</v>
      </c>
      <c r="CI9" s="977"/>
      <c r="CJ9" s="977"/>
      <c r="CK9" s="977"/>
      <c r="CL9" s="978"/>
      <c r="CM9" s="976">
        <v>10</v>
      </c>
      <c r="CN9" s="977"/>
      <c r="CO9" s="977"/>
      <c r="CP9" s="977"/>
      <c r="CQ9" s="978"/>
      <c r="CR9" s="976">
        <v>3</v>
      </c>
      <c r="CS9" s="977"/>
      <c r="CT9" s="977"/>
      <c r="CU9" s="977"/>
      <c r="CV9" s="978"/>
      <c r="CW9" s="976">
        <v>18</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550</v>
      </c>
      <c r="BT10" s="980"/>
      <c r="BU10" s="980"/>
      <c r="BV10" s="980"/>
      <c r="BW10" s="980"/>
      <c r="BX10" s="980"/>
      <c r="BY10" s="980"/>
      <c r="BZ10" s="980"/>
      <c r="CA10" s="980"/>
      <c r="CB10" s="980"/>
      <c r="CC10" s="980"/>
      <c r="CD10" s="980"/>
      <c r="CE10" s="980"/>
      <c r="CF10" s="980"/>
      <c r="CG10" s="1001"/>
      <c r="CH10" s="976">
        <v>1</v>
      </c>
      <c r="CI10" s="977"/>
      <c r="CJ10" s="977"/>
      <c r="CK10" s="977"/>
      <c r="CL10" s="978"/>
      <c r="CM10" s="976">
        <v>18</v>
      </c>
      <c r="CN10" s="977"/>
      <c r="CO10" s="977"/>
      <c r="CP10" s="977"/>
      <c r="CQ10" s="978"/>
      <c r="CR10" s="976">
        <v>5</v>
      </c>
      <c r="CS10" s="977"/>
      <c r="CT10" s="977"/>
      <c r="CU10" s="977"/>
      <c r="CV10" s="978"/>
      <c r="CW10" s="976" t="s">
        <v>559</v>
      </c>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551</v>
      </c>
      <c r="BT11" s="980"/>
      <c r="BU11" s="980"/>
      <c r="BV11" s="980"/>
      <c r="BW11" s="980"/>
      <c r="BX11" s="980"/>
      <c r="BY11" s="980"/>
      <c r="BZ11" s="980"/>
      <c r="CA11" s="980"/>
      <c r="CB11" s="980"/>
      <c r="CC11" s="980"/>
      <c r="CD11" s="980"/>
      <c r="CE11" s="980"/>
      <c r="CF11" s="980"/>
      <c r="CG11" s="1001"/>
      <c r="CH11" s="976">
        <v>0</v>
      </c>
      <c r="CI11" s="977"/>
      <c r="CJ11" s="977"/>
      <c r="CK11" s="977"/>
      <c r="CL11" s="978"/>
      <c r="CM11" s="976">
        <v>25</v>
      </c>
      <c r="CN11" s="977"/>
      <c r="CO11" s="977"/>
      <c r="CP11" s="977"/>
      <c r="CQ11" s="978"/>
      <c r="CR11" s="976">
        <v>3</v>
      </c>
      <c r="CS11" s="977"/>
      <c r="CT11" s="977"/>
      <c r="CU11" s="977"/>
      <c r="CV11" s="978"/>
      <c r="CW11" s="976" t="s">
        <v>559</v>
      </c>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30367</v>
      </c>
      <c r="R23" s="1048"/>
      <c r="S23" s="1048"/>
      <c r="T23" s="1048"/>
      <c r="U23" s="1048"/>
      <c r="V23" s="1048">
        <v>29097</v>
      </c>
      <c r="W23" s="1048"/>
      <c r="X23" s="1048"/>
      <c r="Y23" s="1048"/>
      <c r="Z23" s="1048"/>
      <c r="AA23" s="1048">
        <v>1270</v>
      </c>
      <c r="AB23" s="1048"/>
      <c r="AC23" s="1048"/>
      <c r="AD23" s="1048"/>
      <c r="AE23" s="1055"/>
      <c r="AF23" s="1056">
        <v>1101</v>
      </c>
      <c r="AG23" s="1048"/>
      <c r="AH23" s="1048"/>
      <c r="AI23" s="1048"/>
      <c r="AJ23" s="1057"/>
      <c r="AK23" s="1058"/>
      <c r="AL23" s="1059"/>
      <c r="AM23" s="1059"/>
      <c r="AN23" s="1059"/>
      <c r="AO23" s="1059"/>
      <c r="AP23" s="1048">
        <v>25434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4096</v>
      </c>
      <c r="R28" s="1038"/>
      <c r="S28" s="1038"/>
      <c r="T28" s="1038"/>
      <c r="U28" s="1038"/>
      <c r="V28" s="1038">
        <v>4067</v>
      </c>
      <c r="W28" s="1038"/>
      <c r="X28" s="1038"/>
      <c r="Y28" s="1038"/>
      <c r="Z28" s="1038"/>
      <c r="AA28" s="1038">
        <f>Q28-V28</f>
        <v>29</v>
      </c>
      <c r="AB28" s="1038"/>
      <c r="AC28" s="1038"/>
      <c r="AD28" s="1038"/>
      <c r="AE28" s="1039"/>
      <c r="AF28" s="1040">
        <v>29</v>
      </c>
      <c r="AG28" s="1038"/>
      <c r="AH28" s="1038"/>
      <c r="AI28" s="1038"/>
      <c r="AJ28" s="1041"/>
      <c r="AK28" s="1029">
        <v>294</v>
      </c>
      <c r="AL28" s="1030"/>
      <c r="AM28" s="1030"/>
      <c r="AN28" s="1030"/>
      <c r="AO28" s="1030"/>
      <c r="AP28" s="1030" t="s">
        <v>489</v>
      </c>
      <c r="AQ28" s="1030"/>
      <c r="AR28" s="1030"/>
      <c r="AS28" s="1030"/>
      <c r="AT28" s="1030"/>
      <c r="AU28" s="1030" t="s">
        <v>489</v>
      </c>
      <c r="AV28" s="1030"/>
      <c r="AW28" s="1030"/>
      <c r="AX28" s="1030"/>
      <c r="AY28" s="1030"/>
      <c r="AZ28" s="1031" t="s">
        <v>489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6414</v>
      </c>
      <c r="R29" s="1026"/>
      <c r="S29" s="1026"/>
      <c r="T29" s="1026"/>
      <c r="U29" s="1026"/>
      <c r="V29" s="1026">
        <v>6323</v>
      </c>
      <c r="W29" s="1026"/>
      <c r="X29" s="1026"/>
      <c r="Y29" s="1026"/>
      <c r="Z29" s="1026"/>
      <c r="AA29" s="1026">
        <f>Q29-V29</f>
        <v>91</v>
      </c>
      <c r="AB29" s="1026"/>
      <c r="AC29" s="1026"/>
      <c r="AD29" s="1026"/>
      <c r="AE29" s="1027"/>
      <c r="AF29" s="1022">
        <v>91</v>
      </c>
      <c r="AG29" s="1023"/>
      <c r="AH29" s="1023"/>
      <c r="AI29" s="1023"/>
      <c r="AJ29" s="1024"/>
      <c r="AK29" s="967">
        <v>921</v>
      </c>
      <c r="AL29" s="958"/>
      <c r="AM29" s="958"/>
      <c r="AN29" s="958"/>
      <c r="AO29" s="958"/>
      <c r="AP29" s="958" t="s">
        <v>489</v>
      </c>
      <c r="AQ29" s="958"/>
      <c r="AR29" s="958"/>
      <c r="AS29" s="958"/>
      <c r="AT29" s="958"/>
      <c r="AU29" s="958" t="s">
        <v>489</v>
      </c>
      <c r="AV29" s="958"/>
      <c r="AW29" s="958"/>
      <c r="AX29" s="958"/>
      <c r="AY29" s="958"/>
      <c r="AZ29" s="1028" t="s">
        <v>489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22</v>
      </c>
      <c r="R30" s="1026"/>
      <c r="S30" s="1026"/>
      <c r="T30" s="1026"/>
      <c r="U30" s="1026"/>
      <c r="V30" s="1026">
        <v>22</v>
      </c>
      <c r="W30" s="1026"/>
      <c r="X30" s="1026"/>
      <c r="Y30" s="1026"/>
      <c r="Z30" s="1026"/>
      <c r="AA30" s="1026">
        <f>Q30-V30</f>
        <v>0</v>
      </c>
      <c r="AB30" s="1026"/>
      <c r="AC30" s="1026"/>
      <c r="AD30" s="1026"/>
      <c r="AE30" s="1027"/>
      <c r="AF30" s="1022" t="s">
        <v>122</v>
      </c>
      <c r="AG30" s="1023"/>
      <c r="AH30" s="1023"/>
      <c r="AI30" s="1023"/>
      <c r="AJ30" s="1024"/>
      <c r="AK30" s="967">
        <v>4</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827</v>
      </c>
      <c r="R31" s="1026"/>
      <c r="S31" s="1026"/>
      <c r="T31" s="1026"/>
      <c r="U31" s="1026"/>
      <c r="V31" s="1026">
        <v>826</v>
      </c>
      <c r="W31" s="1026"/>
      <c r="X31" s="1026"/>
      <c r="Y31" s="1026"/>
      <c r="Z31" s="1026"/>
      <c r="AA31" s="1026">
        <f t="shared" ref="AA31" si="0">Q31-V31</f>
        <v>1</v>
      </c>
      <c r="AB31" s="1026"/>
      <c r="AC31" s="1026"/>
      <c r="AD31" s="1026"/>
      <c r="AE31" s="1027"/>
      <c r="AF31" s="1022">
        <v>1</v>
      </c>
      <c r="AG31" s="1023"/>
      <c r="AH31" s="1023"/>
      <c r="AI31" s="1023"/>
      <c r="AJ31" s="1024"/>
      <c r="AK31" s="967">
        <v>208</v>
      </c>
      <c r="AL31" s="958"/>
      <c r="AM31" s="958"/>
      <c r="AN31" s="958"/>
      <c r="AO31" s="958"/>
      <c r="AP31" s="958" t="s">
        <v>489</v>
      </c>
      <c r="AQ31" s="958"/>
      <c r="AR31" s="958"/>
      <c r="AS31" s="958"/>
      <c r="AT31" s="958"/>
      <c r="AU31" s="958" t="s">
        <v>489</v>
      </c>
      <c r="AV31" s="958"/>
      <c r="AW31" s="958"/>
      <c r="AX31" s="958"/>
      <c r="AY31" s="958"/>
      <c r="AZ31" s="1028" t="s">
        <v>489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1210</v>
      </c>
      <c r="R32" s="1026"/>
      <c r="S32" s="1026"/>
      <c r="T32" s="1026"/>
      <c r="U32" s="1026"/>
      <c r="V32" s="1026">
        <v>1083</v>
      </c>
      <c r="W32" s="1026"/>
      <c r="X32" s="1026"/>
      <c r="Y32" s="1026"/>
      <c r="Z32" s="1026"/>
      <c r="AA32" s="1026">
        <v>127</v>
      </c>
      <c r="AB32" s="1026"/>
      <c r="AC32" s="1026"/>
      <c r="AD32" s="1026"/>
      <c r="AE32" s="1027"/>
      <c r="AF32" s="1022">
        <v>1072</v>
      </c>
      <c r="AG32" s="1023"/>
      <c r="AH32" s="1023"/>
      <c r="AI32" s="1023"/>
      <c r="AJ32" s="1024"/>
      <c r="AK32" s="967">
        <v>9</v>
      </c>
      <c r="AL32" s="958"/>
      <c r="AM32" s="958"/>
      <c r="AN32" s="958"/>
      <c r="AO32" s="958"/>
      <c r="AP32" s="958">
        <v>2845</v>
      </c>
      <c r="AQ32" s="958"/>
      <c r="AR32" s="958"/>
      <c r="AS32" s="958"/>
      <c r="AT32" s="958"/>
      <c r="AU32" s="958">
        <v>102</v>
      </c>
      <c r="AV32" s="958"/>
      <c r="AW32" s="958"/>
      <c r="AX32" s="958"/>
      <c r="AY32" s="958"/>
      <c r="AZ32" s="1028" t="s">
        <v>489</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833</v>
      </c>
      <c r="R33" s="1026"/>
      <c r="S33" s="1026"/>
      <c r="T33" s="1026"/>
      <c r="U33" s="1026"/>
      <c r="V33" s="1026">
        <v>1121</v>
      </c>
      <c r="W33" s="1026"/>
      <c r="X33" s="1026"/>
      <c r="Y33" s="1026"/>
      <c r="Z33" s="1026"/>
      <c r="AA33" s="1026">
        <v>-288</v>
      </c>
      <c r="AB33" s="1026"/>
      <c r="AC33" s="1026"/>
      <c r="AD33" s="1026"/>
      <c r="AE33" s="1027"/>
      <c r="AF33" s="1022">
        <v>7</v>
      </c>
      <c r="AG33" s="1023"/>
      <c r="AH33" s="1023"/>
      <c r="AI33" s="1023"/>
      <c r="AJ33" s="1024"/>
      <c r="AK33" s="967">
        <v>919</v>
      </c>
      <c r="AL33" s="958"/>
      <c r="AM33" s="958"/>
      <c r="AN33" s="958"/>
      <c r="AO33" s="958"/>
      <c r="AP33" s="958">
        <v>3622</v>
      </c>
      <c r="AQ33" s="958"/>
      <c r="AR33" s="958"/>
      <c r="AS33" s="958"/>
      <c r="AT33" s="958"/>
      <c r="AU33" s="958">
        <v>1920</v>
      </c>
      <c r="AV33" s="958"/>
      <c r="AW33" s="958"/>
      <c r="AX33" s="958"/>
      <c r="AY33" s="958"/>
      <c r="AZ33" s="1028" t="s">
        <v>489</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1431</v>
      </c>
      <c r="R34" s="1026"/>
      <c r="S34" s="1026"/>
      <c r="T34" s="1026"/>
      <c r="U34" s="1026"/>
      <c r="V34" s="1026">
        <v>1447</v>
      </c>
      <c r="W34" s="1026"/>
      <c r="X34" s="1026"/>
      <c r="Y34" s="1026"/>
      <c r="Z34" s="1026"/>
      <c r="AA34" s="1026">
        <v>-16</v>
      </c>
      <c r="AB34" s="1026"/>
      <c r="AC34" s="1026"/>
      <c r="AD34" s="1026"/>
      <c r="AE34" s="1027"/>
      <c r="AF34" s="1022">
        <v>268</v>
      </c>
      <c r="AG34" s="1023"/>
      <c r="AH34" s="1023"/>
      <c r="AI34" s="1023"/>
      <c r="AJ34" s="1024"/>
      <c r="AK34" s="967">
        <v>493</v>
      </c>
      <c r="AL34" s="958"/>
      <c r="AM34" s="958"/>
      <c r="AN34" s="958"/>
      <c r="AO34" s="958"/>
      <c r="AP34" s="958">
        <v>5270</v>
      </c>
      <c r="AQ34" s="958"/>
      <c r="AR34" s="958"/>
      <c r="AS34" s="958"/>
      <c r="AT34" s="958"/>
      <c r="AU34" s="958">
        <v>3642</v>
      </c>
      <c r="AV34" s="958"/>
      <c r="AW34" s="958"/>
      <c r="AX34" s="958"/>
      <c r="AY34" s="958"/>
      <c r="AZ34" s="1028" t="s">
        <v>489</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1468</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554</v>
      </c>
      <c r="C68" s="973"/>
      <c r="D68" s="973"/>
      <c r="E68" s="973"/>
      <c r="F68" s="973"/>
      <c r="G68" s="973"/>
      <c r="H68" s="973"/>
      <c r="I68" s="973"/>
      <c r="J68" s="973"/>
      <c r="K68" s="973"/>
      <c r="L68" s="973"/>
      <c r="M68" s="973"/>
      <c r="N68" s="973"/>
      <c r="O68" s="973"/>
      <c r="P68" s="974"/>
      <c r="Q68" s="975">
        <v>1442</v>
      </c>
      <c r="R68" s="969"/>
      <c r="S68" s="969"/>
      <c r="T68" s="969"/>
      <c r="U68" s="969"/>
      <c r="V68" s="969">
        <v>1410</v>
      </c>
      <c r="W68" s="969"/>
      <c r="X68" s="969"/>
      <c r="Y68" s="969"/>
      <c r="Z68" s="969"/>
      <c r="AA68" s="969">
        <v>32</v>
      </c>
      <c r="AB68" s="969"/>
      <c r="AC68" s="969"/>
      <c r="AD68" s="969"/>
      <c r="AE68" s="969"/>
      <c r="AF68" s="969">
        <v>32</v>
      </c>
      <c r="AG68" s="969"/>
      <c r="AH68" s="969"/>
      <c r="AI68" s="969"/>
      <c r="AJ68" s="969"/>
      <c r="AK68" s="969" t="s">
        <v>559</v>
      </c>
      <c r="AL68" s="969"/>
      <c r="AM68" s="969"/>
      <c r="AN68" s="969"/>
      <c r="AO68" s="969"/>
      <c r="AP68" s="969">
        <v>704</v>
      </c>
      <c r="AQ68" s="969"/>
      <c r="AR68" s="969"/>
      <c r="AS68" s="969"/>
      <c r="AT68" s="969"/>
      <c r="AU68" s="969">
        <v>133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555</v>
      </c>
      <c r="C69" s="962"/>
      <c r="D69" s="962"/>
      <c r="E69" s="962"/>
      <c r="F69" s="962"/>
      <c r="G69" s="962"/>
      <c r="H69" s="962"/>
      <c r="I69" s="962"/>
      <c r="J69" s="962"/>
      <c r="K69" s="962"/>
      <c r="L69" s="962"/>
      <c r="M69" s="962"/>
      <c r="N69" s="962"/>
      <c r="O69" s="962"/>
      <c r="P69" s="963"/>
      <c r="Q69" s="964">
        <v>286</v>
      </c>
      <c r="R69" s="958"/>
      <c r="S69" s="958"/>
      <c r="T69" s="958"/>
      <c r="U69" s="958"/>
      <c r="V69" s="958">
        <v>162</v>
      </c>
      <c r="W69" s="958"/>
      <c r="X69" s="958"/>
      <c r="Y69" s="958"/>
      <c r="Z69" s="958"/>
      <c r="AA69" s="958">
        <v>124</v>
      </c>
      <c r="AB69" s="958"/>
      <c r="AC69" s="958"/>
      <c r="AD69" s="958"/>
      <c r="AE69" s="958"/>
      <c r="AF69" s="958">
        <v>124</v>
      </c>
      <c r="AG69" s="958"/>
      <c r="AH69" s="958"/>
      <c r="AI69" s="958"/>
      <c r="AJ69" s="958"/>
      <c r="AK69" s="958" t="s">
        <v>489</v>
      </c>
      <c r="AL69" s="958"/>
      <c r="AM69" s="958"/>
      <c r="AN69" s="958"/>
      <c r="AO69" s="958"/>
      <c r="AP69" s="958" t="s">
        <v>489</v>
      </c>
      <c r="AQ69" s="958"/>
      <c r="AR69" s="958"/>
      <c r="AS69" s="958"/>
      <c r="AT69" s="958"/>
      <c r="AU69" s="958" t="s">
        <v>489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556</v>
      </c>
      <c r="C70" s="962"/>
      <c r="D70" s="962"/>
      <c r="E70" s="962"/>
      <c r="F70" s="962"/>
      <c r="G70" s="962"/>
      <c r="H70" s="962"/>
      <c r="I70" s="962"/>
      <c r="J70" s="962"/>
      <c r="K70" s="962"/>
      <c r="L70" s="962"/>
      <c r="M70" s="962"/>
      <c r="N70" s="962"/>
      <c r="O70" s="962"/>
      <c r="P70" s="963"/>
      <c r="Q70" s="964">
        <v>5505</v>
      </c>
      <c r="R70" s="958"/>
      <c r="S70" s="958"/>
      <c r="T70" s="958"/>
      <c r="U70" s="958"/>
      <c r="V70" s="958">
        <v>4899</v>
      </c>
      <c r="W70" s="958"/>
      <c r="X70" s="958"/>
      <c r="Y70" s="958"/>
      <c r="Z70" s="958"/>
      <c r="AA70" s="958">
        <v>606</v>
      </c>
      <c r="AB70" s="958"/>
      <c r="AC70" s="958"/>
      <c r="AD70" s="958"/>
      <c r="AE70" s="958"/>
      <c r="AF70" s="958">
        <v>606</v>
      </c>
      <c r="AG70" s="958"/>
      <c r="AH70" s="958"/>
      <c r="AI70" s="958"/>
      <c r="AJ70" s="958"/>
      <c r="AK70" s="958" t="s">
        <v>489</v>
      </c>
      <c r="AL70" s="958"/>
      <c r="AM70" s="958"/>
      <c r="AN70" s="958"/>
      <c r="AO70" s="958"/>
      <c r="AP70" s="958" t="s">
        <v>489</v>
      </c>
      <c r="AQ70" s="958"/>
      <c r="AR70" s="958"/>
      <c r="AS70" s="958"/>
      <c r="AT70" s="958"/>
      <c r="AU70" s="958" t="s">
        <v>489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557</v>
      </c>
      <c r="C71" s="962"/>
      <c r="D71" s="962"/>
      <c r="E71" s="962"/>
      <c r="F71" s="962"/>
      <c r="G71" s="962"/>
      <c r="H71" s="962"/>
      <c r="I71" s="962"/>
      <c r="J71" s="962"/>
      <c r="K71" s="962"/>
      <c r="L71" s="962"/>
      <c r="M71" s="962"/>
      <c r="N71" s="962"/>
      <c r="O71" s="962"/>
      <c r="P71" s="963"/>
      <c r="Q71" s="964">
        <v>166</v>
      </c>
      <c r="R71" s="958"/>
      <c r="S71" s="958"/>
      <c r="T71" s="958"/>
      <c r="U71" s="958"/>
      <c r="V71" s="958">
        <v>162</v>
      </c>
      <c r="W71" s="958"/>
      <c r="X71" s="958"/>
      <c r="Y71" s="958"/>
      <c r="Z71" s="958"/>
      <c r="AA71" s="958">
        <v>4</v>
      </c>
      <c r="AB71" s="958"/>
      <c r="AC71" s="958"/>
      <c r="AD71" s="958"/>
      <c r="AE71" s="958"/>
      <c r="AF71" s="958">
        <v>4</v>
      </c>
      <c r="AG71" s="958"/>
      <c r="AH71" s="958"/>
      <c r="AI71" s="958"/>
      <c r="AJ71" s="958"/>
      <c r="AK71" s="958" t="s">
        <v>489</v>
      </c>
      <c r="AL71" s="958"/>
      <c r="AM71" s="958"/>
      <c r="AN71" s="958"/>
      <c r="AO71" s="958"/>
      <c r="AP71" s="958" t="s">
        <v>489</v>
      </c>
      <c r="AQ71" s="958"/>
      <c r="AR71" s="958"/>
      <c r="AS71" s="958"/>
      <c r="AT71" s="958"/>
      <c r="AU71" s="958" t="s">
        <v>489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558</v>
      </c>
      <c r="C72" s="962"/>
      <c r="D72" s="962"/>
      <c r="E72" s="962"/>
      <c r="F72" s="962"/>
      <c r="G72" s="962"/>
      <c r="H72" s="962"/>
      <c r="I72" s="962"/>
      <c r="J72" s="962"/>
      <c r="K72" s="962"/>
      <c r="L72" s="962"/>
      <c r="M72" s="962"/>
      <c r="N72" s="962"/>
      <c r="O72" s="962"/>
      <c r="P72" s="963"/>
      <c r="Q72" s="964">
        <v>178905</v>
      </c>
      <c r="R72" s="958"/>
      <c r="S72" s="958"/>
      <c r="T72" s="958"/>
      <c r="U72" s="958"/>
      <c r="V72" s="958">
        <v>178905</v>
      </c>
      <c r="W72" s="958"/>
      <c r="X72" s="958"/>
      <c r="Y72" s="958"/>
      <c r="Z72" s="958"/>
      <c r="AA72" s="958" t="s">
        <v>489</v>
      </c>
      <c r="AB72" s="958"/>
      <c r="AC72" s="958"/>
      <c r="AD72" s="958"/>
      <c r="AE72" s="958"/>
      <c r="AF72" s="958" t="s">
        <v>489</v>
      </c>
      <c r="AG72" s="958"/>
      <c r="AH72" s="958"/>
      <c r="AI72" s="958"/>
      <c r="AJ72" s="958"/>
      <c r="AK72" s="958" t="s">
        <v>489</v>
      </c>
      <c r="AL72" s="958"/>
      <c r="AM72" s="958"/>
      <c r="AN72" s="958"/>
      <c r="AO72" s="958"/>
      <c r="AP72" s="958" t="s">
        <v>489</v>
      </c>
      <c r="AQ72" s="958"/>
      <c r="AR72" s="958"/>
      <c r="AS72" s="958"/>
      <c r="AT72" s="958"/>
      <c r="AU72" s="958" t="s">
        <v>489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2450866</v>
      </c>
      <c r="AB110" s="876"/>
      <c r="AC110" s="876"/>
      <c r="AD110" s="876"/>
      <c r="AE110" s="877"/>
      <c r="AF110" s="878">
        <v>2388975</v>
      </c>
      <c r="AG110" s="876"/>
      <c r="AH110" s="876"/>
      <c r="AI110" s="876"/>
      <c r="AJ110" s="877"/>
      <c r="AK110" s="878">
        <v>2344854</v>
      </c>
      <c r="AL110" s="876"/>
      <c r="AM110" s="876"/>
      <c r="AN110" s="876"/>
      <c r="AO110" s="877"/>
      <c r="AP110" s="879">
        <v>21.9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25001157</v>
      </c>
      <c r="BR110" s="829"/>
      <c r="BS110" s="829"/>
      <c r="BT110" s="829"/>
      <c r="BU110" s="829"/>
      <c r="BV110" s="829">
        <v>24732284</v>
      </c>
      <c r="BW110" s="829"/>
      <c r="BX110" s="829"/>
      <c r="BY110" s="829"/>
      <c r="BZ110" s="829"/>
      <c r="CA110" s="829">
        <v>25434043</v>
      </c>
      <c r="CB110" s="829"/>
      <c r="CC110" s="829"/>
      <c r="CD110" s="829"/>
      <c r="CE110" s="829"/>
      <c r="CF110" s="853">
        <v>237.1</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90868</v>
      </c>
      <c r="BR111" s="804"/>
      <c r="BS111" s="804"/>
      <c r="BT111" s="804"/>
      <c r="BU111" s="804"/>
      <c r="BV111" s="804">
        <v>102832</v>
      </c>
      <c r="BW111" s="804"/>
      <c r="BX111" s="804"/>
      <c r="BY111" s="804"/>
      <c r="BZ111" s="804"/>
      <c r="CA111" s="804">
        <v>136073</v>
      </c>
      <c r="CB111" s="804"/>
      <c r="CC111" s="804"/>
      <c r="CD111" s="804"/>
      <c r="CE111" s="804"/>
      <c r="CF111" s="862">
        <v>1.3</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6627483</v>
      </c>
      <c r="BR112" s="804"/>
      <c r="BS112" s="804"/>
      <c r="BT112" s="804"/>
      <c r="BU112" s="804"/>
      <c r="BV112" s="804">
        <v>6136068</v>
      </c>
      <c r="BW112" s="804"/>
      <c r="BX112" s="804"/>
      <c r="BY112" s="804"/>
      <c r="BZ112" s="804"/>
      <c r="CA112" s="804">
        <v>5663939</v>
      </c>
      <c r="CB112" s="804"/>
      <c r="CC112" s="804"/>
      <c r="CD112" s="804"/>
      <c r="CE112" s="804"/>
      <c r="CF112" s="862">
        <v>52.8</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715419</v>
      </c>
      <c r="AB113" s="906"/>
      <c r="AC113" s="906"/>
      <c r="AD113" s="906"/>
      <c r="AE113" s="907"/>
      <c r="AF113" s="908">
        <v>709699</v>
      </c>
      <c r="AG113" s="906"/>
      <c r="AH113" s="906"/>
      <c r="AI113" s="906"/>
      <c r="AJ113" s="907"/>
      <c r="AK113" s="908">
        <v>694033</v>
      </c>
      <c r="AL113" s="906"/>
      <c r="AM113" s="906"/>
      <c r="AN113" s="906"/>
      <c r="AO113" s="907"/>
      <c r="AP113" s="909">
        <v>6.5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212528</v>
      </c>
      <c r="BR113" s="804"/>
      <c r="BS113" s="804"/>
      <c r="BT113" s="804"/>
      <c r="BU113" s="804"/>
      <c r="BV113" s="804">
        <v>170070</v>
      </c>
      <c r="BW113" s="804"/>
      <c r="BX113" s="804"/>
      <c r="BY113" s="804"/>
      <c r="BZ113" s="804"/>
      <c r="CA113" s="804">
        <v>133070</v>
      </c>
      <c r="CB113" s="804"/>
      <c r="CC113" s="804"/>
      <c r="CD113" s="804"/>
      <c r="CE113" s="804"/>
      <c r="CF113" s="862">
        <v>1.2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47582</v>
      </c>
      <c r="AB114" s="767"/>
      <c r="AC114" s="767"/>
      <c r="AD114" s="767"/>
      <c r="AE114" s="768"/>
      <c r="AF114" s="769">
        <v>43818</v>
      </c>
      <c r="AG114" s="767"/>
      <c r="AH114" s="767"/>
      <c r="AI114" s="767"/>
      <c r="AJ114" s="768"/>
      <c r="AK114" s="769">
        <v>38024</v>
      </c>
      <c r="AL114" s="767"/>
      <c r="AM114" s="767"/>
      <c r="AN114" s="767"/>
      <c r="AO114" s="768"/>
      <c r="AP114" s="811">
        <v>0.4</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3314323</v>
      </c>
      <c r="BR114" s="804"/>
      <c r="BS114" s="804"/>
      <c r="BT114" s="804"/>
      <c r="BU114" s="804"/>
      <c r="BV114" s="804">
        <v>3180401</v>
      </c>
      <c r="BW114" s="804"/>
      <c r="BX114" s="804"/>
      <c r="BY114" s="804"/>
      <c r="BZ114" s="804"/>
      <c r="CA114" s="804">
        <v>3031567</v>
      </c>
      <c r="CB114" s="804"/>
      <c r="CC114" s="804"/>
      <c r="CD114" s="804"/>
      <c r="CE114" s="804"/>
      <c r="CF114" s="862">
        <v>28.3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13000</v>
      </c>
      <c r="AB115" s="906"/>
      <c r="AC115" s="906"/>
      <c r="AD115" s="906"/>
      <c r="AE115" s="907"/>
      <c r="AF115" s="908">
        <v>61</v>
      </c>
      <c r="AG115" s="906"/>
      <c r="AH115" s="906"/>
      <c r="AI115" s="906"/>
      <c r="AJ115" s="907"/>
      <c r="AK115" s="908">
        <v>655</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13000</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3226867</v>
      </c>
      <c r="AB117" s="890"/>
      <c r="AC117" s="890"/>
      <c r="AD117" s="890"/>
      <c r="AE117" s="891"/>
      <c r="AF117" s="892">
        <v>3142553</v>
      </c>
      <c r="AG117" s="890"/>
      <c r="AH117" s="890"/>
      <c r="AI117" s="890"/>
      <c r="AJ117" s="891"/>
      <c r="AK117" s="892">
        <v>3077566</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35246359</v>
      </c>
      <c r="BR119" s="832"/>
      <c r="BS119" s="832"/>
      <c r="BT119" s="832"/>
      <c r="BU119" s="832"/>
      <c r="BV119" s="832">
        <v>34321655</v>
      </c>
      <c r="BW119" s="832"/>
      <c r="BX119" s="832"/>
      <c r="BY119" s="832"/>
      <c r="BZ119" s="832"/>
      <c r="CA119" s="832">
        <v>34398692</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77868</v>
      </c>
      <c r="DH119" s="751"/>
      <c r="DI119" s="751"/>
      <c r="DJ119" s="751"/>
      <c r="DK119" s="752"/>
      <c r="DL119" s="753">
        <v>102832</v>
      </c>
      <c r="DM119" s="751"/>
      <c r="DN119" s="751"/>
      <c r="DO119" s="751"/>
      <c r="DP119" s="752"/>
      <c r="DQ119" s="753">
        <v>136073</v>
      </c>
      <c r="DR119" s="751"/>
      <c r="DS119" s="751"/>
      <c r="DT119" s="751"/>
      <c r="DU119" s="752"/>
      <c r="DV119" s="835">
        <v>1.3</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9790830</v>
      </c>
      <c r="BR120" s="829"/>
      <c r="BS120" s="829"/>
      <c r="BT120" s="829"/>
      <c r="BU120" s="829"/>
      <c r="BV120" s="829">
        <v>10265972</v>
      </c>
      <c r="BW120" s="829"/>
      <c r="BX120" s="829"/>
      <c r="BY120" s="829"/>
      <c r="BZ120" s="829"/>
      <c r="CA120" s="829">
        <v>11331993</v>
      </c>
      <c r="CB120" s="829"/>
      <c r="CC120" s="829"/>
      <c r="CD120" s="829"/>
      <c r="CE120" s="829"/>
      <c r="CF120" s="853">
        <v>105.7</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4094417</v>
      </c>
      <c r="DH120" s="829"/>
      <c r="DI120" s="829"/>
      <c r="DJ120" s="829"/>
      <c r="DK120" s="829"/>
      <c r="DL120" s="829">
        <v>3854674</v>
      </c>
      <c r="DM120" s="829"/>
      <c r="DN120" s="829"/>
      <c r="DO120" s="829"/>
      <c r="DP120" s="829"/>
      <c r="DQ120" s="829">
        <v>3641753</v>
      </c>
      <c r="DR120" s="829"/>
      <c r="DS120" s="829"/>
      <c r="DT120" s="829"/>
      <c r="DU120" s="829"/>
      <c r="DV120" s="830">
        <v>34</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191639</v>
      </c>
      <c r="BR121" s="804"/>
      <c r="BS121" s="804"/>
      <c r="BT121" s="804"/>
      <c r="BU121" s="804"/>
      <c r="BV121" s="804">
        <v>181501</v>
      </c>
      <c r="BW121" s="804"/>
      <c r="BX121" s="804"/>
      <c r="BY121" s="804"/>
      <c r="BZ121" s="804"/>
      <c r="CA121" s="804">
        <v>157398</v>
      </c>
      <c r="CB121" s="804"/>
      <c r="CC121" s="804"/>
      <c r="CD121" s="804"/>
      <c r="CE121" s="804"/>
      <c r="CF121" s="862">
        <v>1.5</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2404848</v>
      </c>
      <c r="DH121" s="804"/>
      <c r="DI121" s="804"/>
      <c r="DJ121" s="804"/>
      <c r="DK121" s="804"/>
      <c r="DL121" s="804">
        <v>2175611</v>
      </c>
      <c r="DM121" s="804"/>
      <c r="DN121" s="804"/>
      <c r="DO121" s="804"/>
      <c r="DP121" s="804"/>
      <c r="DQ121" s="804">
        <v>1919771</v>
      </c>
      <c r="DR121" s="804"/>
      <c r="DS121" s="804"/>
      <c r="DT121" s="804"/>
      <c r="DU121" s="804"/>
      <c r="DV121" s="781">
        <v>17.899999999999999</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21936459</v>
      </c>
      <c r="BR122" s="832"/>
      <c r="BS122" s="832"/>
      <c r="BT122" s="832"/>
      <c r="BU122" s="832"/>
      <c r="BV122" s="832">
        <v>22518427</v>
      </c>
      <c r="BW122" s="832"/>
      <c r="BX122" s="832"/>
      <c r="BY122" s="832"/>
      <c r="BZ122" s="832"/>
      <c r="CA122" s="832">
        <v>22377489</v>
      </c>
      <c r="CB122" s="832"/>
      <c r="CC122" s="832"/>
      <c r="CD122" s="832"/>
      <c r="CE122" s="832"/>
      <c r="CF122" s="833">
        <v>208.6</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128218</v>
      </c>
      <c r="DH122" s="804"/>
      <c r="DI122" s="804"/>
      <c r="DJ122" s="804"/>
      <c r="DK122" s="804"/>
      <c r="DL122" s="804">
        <v>105783</v>
      </c>
      <c r="DM122" s="804"/>
      <c r="DN122" s="804"/>
      <c r="DO122" s="804"/>
      <c r="DP122" s="804"/>
      <c r="DQ122" s="804">
        <v>102415</v>
      </c>
      <c r="DR122" s="804"/>
      <c r="DS122" s="804"/>
      <c r="DT122" s="804"/>
      <c r="DU122" s="804"/>
      <c r="DV122" s="781">
        <v>1</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13000</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31918928</v>
      </c>
      <c r="BR123" s="820"/>
      <c r="BS123" s="820"/>
      <c r="BT123" s="820"/>
      <c r="BU123" s="820"/>
      <c r="BV123" s="820">
        <v>32965900</v>
      </c>
      <c r="BW123" s="820"/>
      <c r="BX123" s="820"/>
      <c r="BY123" s="820"/>
      <c r="BZ123" s="820"/>
      <c r="CA123" s="820">
        <v>33866880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31.7</v>
      </c>
      <c r="BR124" s="818"/>
      <c r="BS124" s="818"/>
      <c r="BT124" s="818"/>
      <c r="BU124" s="818"/>
      <c r="BV124" s="818">
        <v>12.9</v>
      </c>
      <c r="BW124" s="818"/>
      <c r="BX124" s="818"/>
      <c r="BY124" s="818"/>
      <c r="BZ124" s="818"/>
      <c r="CA124" s="818">
        <v>4.9000000000000004</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v>304</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v>61</v>
      </c>
      <c r="AG127" s="767"/>
      <c r="AH127" s="767"/>
      <c r="AI127" s="767"/>
      <c r="AJ127" s="768"/>
      <c r="AK127" s="769">
        <v>351</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37930</v>
      </c>
      <c r="AB128" s="788"/>
      <c r="AC128" s="788"/>
      <c r="AD128" s="788"/>
      <c r="AE128" s="789"/>
      <c r="AF128" s="790">
        <v>36823</v>
      </c>
      <c r="AG128" s="788"/>
      <c r="AH128" s="788"/>
      <c r="AI128" s="788"/>
      <c r="AJ128" s="789"/>
      <c r="AK128" s="790">
        <v>36716</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12.98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12365400</v>
      </c>
      <c r="AB129" s="767"/>
      <c r="AC129" s="767"/>
      <c r="AD129" s="767"/>
      <c r="AE129" s="768"/>
      <c r="AF129" s="769">
        <v>12297935</v>
      </c>
      <c r="AG129" s="767"/>
      <c r="AH129" s="767"/>
      <c r="AI129" s="767"/>
      <c r="AJ129" s="768"/>
      <c r="AK129" s="769">
        <v>12654385</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1898931</v>
      </c>
      <c r="AB130" s="767"/>
      <c r="AC130" s="767"/>
      <c r="AD130" s="767"/>
      <c r="AE130" s="768"/>
      <c r="AF130" s="769">
        <v>1801248</v>
      </c>
      <c r="AG130" s="767"/>
      <c r="AH130" s="767"/>
      <c r="AI130" s="767"/>
      <c r="AJ130" s="768"/>
      <c r="AK130" s="769">
        <v>1928661</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11.7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10466469</v>
      </c>
      <c r="AB131" s="751"/>
      <c r="AC131" s="751"/>
      <c r="AD131" s="751"/>
      <c r="AE131" s="752"/>
      <c r="AF131" s="753">
        <v>10496687</v>
      </c>
      <c r="AG131" s="751"/>
      <c r="AH131" s="751"/>
      <c r="AI131" s="751"/>
      <c r="AJ131" s="752"/>
      <c r="AK131" s="753">
        <v>10725724</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4.9000000000000004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12.325130850000001</v>
      </c>
      <c r="AB132" s="732"/>
      <c r="AC132" s="732"/>
      <c r="AD132" s="732"/>
      <c r="AE132" s="733"/>
      <c r="AF132" s="734">
        <v>12.42755929</v>
      </c>
      <c r="AG132" s="732"/>
      <c r="AH132" s="732"/>
      <c r="AI132" s="732"/>
      <c r="AJ132" s="733"/>
      <c r="AK132" s="734">
        <v>10.369360609999999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11.5</v>
      </c>
      <c r="AB133" s="711"/>
      <c r="AC133" s="711"/>
      <c r="AD133" s="711"/>
      <c r="AE133" s="712"/>
      <c r="AF133" s="710">
        <v>11.8</v>
      </c>
      <c r="AG133" s="711"/>
      <c r="AH133" s="711"/>
      <c r="AI133" s="711"/>
      <c r="AJ133" s="712"/>
      <c r="AK133" s="710">
        <v>11.7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9yH2WnAaU3bMhowrJNp0L6z0LkOJNzGXTGUB3VENjDh/m2HbC4ZNJ8iUtyTAc/DUcKUaClF7K0IX6cyxnd1g==" saltValue="4rIVsFRTMiaP9vli3FWT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pJoecELZpLyRQvEjIo3fYYa1h/f19x4IkZZ5SqfxjhtDMJ53e40Fux9Cie8kwDFCDPVpNUEfjZknedGOwuTpA==" saltValue="n+R/YGBDUrGrQ2d/ulvJ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sEV4jjfhkyXsZXjg2dI3xdhwO8BwJJfSZRISLrzcLk3TpWFDzqPjbE/K4MbCHjlCpQxxLLfOAnzzSfqMWCL0Q==" saltValue="TOBkuRG2Vlke/8bga9sY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3767402</v>
      </c>
      <c r="AP9" s="262">
        <v>89345</v>
      </c>
      <c r="AQ9" s="263">
        <v>98214</v>
      </c>
      <c r="AR9" s="264">
        <v>-9</v>
      </c>
    </row>
    <row r="10" spans="1:46" ht="13.5" customHeight="1" x14ac:dyDescent="0.15">
      <c r="A10" s="247"/>
      <c r="AK10" s="1117" t="s">
        <v>486</v>
      </c>
      <c r="AL10" s="1118"/>
      <c r="AM10" s="1118"/>
      <c r="AN10" s="1119"/>
      <c r="AO10" s="265">
        <v>33698</v>
      </c>
      <c r="AP10" s="265">
        <v>799</v>
      </c>
      <c r="AQ10" s="266">
        <v>8330</v>
      </c>
      <c r="AR10" s="267">
        <v>-90.4</v>
      </c>
    </row>
    <row r="11" spans="1:46" ht="13.5" customHeight="1" x14ac:dyDescent="0.15">
      <c r="A11" s="247"/>
      <c r="AK11" s="1117" t="s">
        <v>487</v>
      </c>
      <c r="AL11" s="1118"/>
      <c r="AM11" s="1118"/>
      <c r="AN11" s="1119"/>
      <c r="AO11" s="265">
        <v>23772</v>
      </c>
      <c r="AP11" s="265">
        <v>564</v>
      </c>
      <c r="AQ11" s="266">
        <v>2236</v>
      </c>
      <c r="AR11" s="267">
        <v>-74.8</v>
      </c>
    </row>
    <row r="12" spans="1:46" ht="13.5" customHeight="1" x14ac:dyDescent="0.15">
      <c r="A12" s="247"/>
      <c r="AK12" s="1117" t="s">
        <v>488</v>
      </c>
      <c r="AL12" s="1118"/>
      <c r="AM12" s="1118"/>
      <c r="AN12" s="1119"/>
      <c r="AO12" s="265" t="s">
        <v>489</v>
      </c>
      <c r="AP12" s="265" t="s">
        <v>489</v>
      </c>
      <c r="AQ12" s="266">
        <v>12</v>
      </c>
      <c r="AR12" s="267" t="s">
        <v>489</v>
      </c>
    </row>
    <row r="13" spans="1:46" ht="13.5" customHeight="1" x14ac:dyDescent="0.15">
      <c r="A13" s="247"/>
      <c r="AK13" s="1117" t="s">
        <v>490</v>
      </c>
      <c r="AL13" s="1118"/>
      <c r="AM13" s="1118"/>
      <c r="AN13" s="1119"/>
      <c r="AO13" s="265">
        <v>196815</v>
      </c>
      <c r="AP13" s="265">
        <v>4668</v>
      </c>
      <c r="AQ13" s="266">
        <v>3111</v>
      </c>
      <c r="AR13" s="267">
        <v>50</v>
      </c>
    </row>
    <row r="14" spans="1:46" ht="13.5" customHeight="1" x14ac:dyDescent="0.15">
      <c r="A14" s="247"/>
      <c r="AK14" s="1117" t="s">
        <v>491</v>
      </c>
      <c r="AL14" s="1118"/>
      <c r="AM14" s="1118"/>
      <c r="AN14" s="1119"/>
      <c r="AO14" s="265">
        <v>75176</v>
      </c>
      <c r="AP14" s="265">
        <v>1783</v>
      </c>
      <c r="AQ14" s="266">
        <v>1882</v>
      </c>
      <c r="AR14" s="267">
        <v>-5.3</v>
      </c>
    </row>
    <row r="15" spans="1:46" ht="13.5" customHeight="1" x14ac:dyDescent="0.15">
      <c r="A15" s="247"/>
      <c r="AK15" s="1120" t="s">
        <v>492</v>
      </c>
      <c r="AL15" s="1121"/>
      <c r="AM15" s="1121"/>
      <c r="AN15" s="1122"/>
      <c r="AO15" s="265">
        <v>-376251</v>
      </c>
      <c r="AP15" s="265">
        <v>-8923</v>
      </c>
      <c r="AQ15" s="266">
        <v>-6411</v>
      </c>
      <c r="AR15" s="267">
        <v>39.200000000000003</v>
      </c>
    </row>
    <row r="16" spans="1:46" x14ac:dyDescent="0.15">
      <c r="A16" s="247"/>
      <c r="AK16" s="1120" t="s">
        <v>177</v>
      </c>
      <c r="AL16" s="1121"/>
      <c r="AM16" s="1121"/>
      <c r="AN16" s="1122"/>
      <c r="AO16" s="265">
        <v>3720612</v>
      </c>
      <c r="AP16" s="265">
        <v>88235</v>
      </c>
      <c r="AQ16" s="266">
        <v>107373</v>
      </c>
      <c r="AR16" s="267">
        <v>-17.8</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8.35</v>
      </c>
      <c r="AP21" s="278">
        <v>9.17</v>
      </c>
      <c r="AQ21" s="279">
        <v>-0.82</v>
      </c>
      <c r="AS21" s="280"/>
      <c r="AT21" s="276"/>
    </row>
    <row r="22" spans="1:46" s="248" customFormat="1" x14ac:dyDescent="0.15">
      <c r="A22" s="276"/>
      <c r="AK22" s="1123" t="s">
        <v>498</v>
      </c>
      <c r="AL22" s="1124"/>
      <c r="AM22" s="1124"/>
      <c r="AN22" s="1125"/>
      <c r="AO22" s="281">
        <v>98.4</v>
      </c>
      <c r="AP22" s="282">
        <v>97.5</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2344854</v>
      </c>
      <c r="AP32" s="291">
        <v>55609</v>
      </c>
      <c r="AQ32" s="292">
        <v>55954</v>
      </c>
      <c r="AR32" s="293">
        <v>-0.6</v>
      </c>
    </row>
    <row r="33" spans="1:46" ht="13.5" customHeight="1" x14ac:dyDescent="0.15">
      <c r="A33" s="247"/>
      <c r="AK33" s="1107" t="s">
        <v>503</v>
      </c>
      <c r="AL33" s="1108"/>
      <c r="AM33" s="1108"/>
      <c r="AN33" s="1109"/>
      <c r="AO33" s="291" t="s">
        <v>489</v>
      </c>
      <c r="AP33" s="291" t="s">
        <v>489</v>
      </c>
      <c r="AQ33" s="292" t="s">
        <v>489</v>
      </c>
      <c r="AR33" s="293" t="s">
        <v>489</v>
      </c>
    </row>
    <row r="34" spans="1:46" ht="27" customHeight="1" x14ac:dyDescent="0.15">
      <c r="A34" s="247"/>
      <c r="AK34" s="1107" t="s">
        <v>504</v>
      </c>
      <c r="AL34" s="1108"/>
      <c r="AM34" s="1108"/>
      <c r="AN34" s="1109"/>
      <c r="AO34" s="291" t="s">
        <v>489</v>
      </c>
      <c r="AP34" s="291" t="s">
        <v>489</v>
      </c>
      <c r="AQ34" s="292">
        <v>1</v>
      </c>
      <c r="AR34" s="293" t="s">
        <v>489</v>
      </c>
    </row>
    <row r="35" spans="1:46" ht="27" customHeight="1" x14ac:dyDescent="0.15">
      <c r="A35" s="247"/>
      <c r="AK35" s="1107" t="s">
        <v>505</v>
      </c>
      <c r="AL35" s="1108"/>
      <c r="AM35" s="1108"/>
      <c r="AN35" s="1109"/>
      <c r="AO35" s="291">
        <v>694033</v>
      </c>
      <c r="AP35" s="291">
        <v>16459</v>
      </c>
      <c r="AQ35" s="292">
        <v>17691</v>
      </c>
      <c r="AR35" s="293">
        <v>-7</v>
      </c>
    </row>
    <row r="36" spans="1:46" ht="27" customHeight="1" x14ac:dyDescent="0.15">
      <c r="A36" s="247"/>
      <c r="AK36" s="1107" t="s">
        <v>506</v>
      </c>
      <c r="AL36" s="1108"/>
      <c r="AM36" s="1108"/>
      <c r="AN36" s="1109"/>
      <c r="AO36" s="291">
        <v>38024</v>
      </c>
      <c r="AP36" s="291">
        <v>902</v>
      </c>
      <c r="AQ36" s="292">
        <v>2603</v>
      </c>
      <c r="AR36" s="293">
        <v>-65.3</v>
      </c>
    </row>
    <row r="37" spans="1:46" ht="13.5" customHeight="1" x14ac:dyDescent="0.15">
      <c r="A37" s="247"/>
      <c r="AK37" s="1107" t="s">
        <v>507</v>
      </c>
      <c r="AL37" s="1108"/>
      <c r="AM37" s="1108"/>
      <c r="AN37" s="1109"/>
      <c r="AO37" s="291">
        <v>655</v>
      </c>
      <c r="AP37" s="291">
        <v>16</v>
      </c>
      <c r="AQ37" s="292">
        <v>579</v>
      </c>
      <c r="AR37" s="293">
        <v>-97.2</v>
      </c>
    </row>
    <row r="38" spans="1:46" ht="27" customHeight="1" x14ac:dyDescent="0.15">
      <c r="A38" s="247"/>
      <c r="AK38" s="1110" t="s">
        <v>508</v>
      </c>
      <c r="AL38" s="1111"/>
      <c r="AM38" s="1111"/>
      <c r="AN38" s="1112"/>
      <c r="AO38" s="294" t="s">
        <v>489</v>
      </c>
      <c r="AP38" s="294" t="s">
        <v>489</v>
      </c>
      <c r="AQ38" s="295">
        <v>4</v>
      </c>
      <c r="AR38" s="283" t="s">
        <v>489</v>
      </c>
      <c r="AS38" s="290"/>
    </row>
    <row r="39" spans="1:46" x14ac:dyDescent="0.15">
      <c r="A39" s="247"/>
      <c r="AK39" s="1110" t="s">
        <v>509</v>
      </c>
      <c r="AL39" s="1111"/>
      <c r="AM39" s="1111"/>
      <c r="AN39" s="1112"/>
      <c r="AO39" s="291">
        <v>-36716</v>
      </c>
      <c r="AP39" s="291">
        <v>-871</v>
      </c>
      <c r="AQ39" s="292">
        <v>-4663</v>
      </c>
      <c r="AR39" s="293">
        <v>-81.3</v>
      </c>
      <c r="AS39" s="290"/>
    </row>
    <row r="40" spans="1:46" ht="27" customHeight="1" x14ac:dyDescent="0.15">
      <c r="A40" s="247"/>
      <c r="AK40" s="1107" t="s">
        <v>510</v>
      </c>
      <c r="AL40" s="1108"/>
      <c r="AM40" s="1108"/>
      <c r="AN40" s="1109"/>
      <c r="AO40" s="291">
        <v>-1928661</v>
      </c>
      <c r="AP40" s="291">
        <v>-45739</v>
      </c>
      <c r="AQ40" s="292">
        <v>-48945</v>
      </c>
      <c r="AR40" s="293">
        <v>-6.6</v>
      </c>
      <c r="AS40" s="290"/>
    </row>
    <row r="41" spans="1:46" x14ac:dyDescent="0.15">
      <c r="A41" s="247"/>
      <c r="AK41" s="1113" t="s">
        <v>287</v>
      </c>
      <c r="AL41" s="1114"/>
      <c r="AM41" s="1114"/>
      <c r="AN41" s="1115"/>
      <c r="AO41" s="291">
        <v>1112189</v>
      </c>
      <c r="AP41" s="291">
        <v>26376</v>
      </c>
      <c r="AQ41" s="292">
        <v>23225</v>
      </c>
      <c r="AR41" s="293">
        <v>13.6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4686370</v>
      </c>
      <c r="AN51" s="313">
        <v>102173</v>
      </c>
      <c r="AO51" s="314">
        <v>12</v>
      </c>
      <c r="AP51" s="315">
        <v>76347</v>
      </c>
      <c r="AQ51" s="316">
        <v>2.4</v>
      </c>
      <c r="AR51" s="317">
        <v>9.6</v>
      </c>
    </row>
    <row r="52" spans="1:44" x14ac:dyDescent="0.15">
      <c r="A52" s="247"/>
      <c r="AK52" s="318"/>
      <c r="AL52" s="319" t="s">
        <v>520</v>
      </c>
      <c r="AM52" s="320">
        <v>1357766</v>
      </c>
      <c r="AN52" s="321">
        <v>29602</v>
      </c>
      <c r="AO52" s="322">
        <v>45.1</v>
      </c>
      <c r="AP52" s="323">
        <v>41762</v>
      </c>
      <c r="AQ52" s="324">
        <v>0.5</v>
      </c>
      <c r="AR52" s="325">
        <v>44.6</v>
      </c>
    </row>
    <row r="53" spans="1:44" x14ac:dyDescent="0.15">
      <c r="A53" s="247"/>
      <c r="AK53" s="303" t="s">
        <v>521</v>
      </c>
      <c r="AL53" s="304"/>
      <c r="AM53" s="312">
        <v>4563574</v>
      </c>
      <c r="AN53" s="313">
        <v>101625</v>
      </c>
      <c r="AO53" s="314">
        <v>-0.5</v>
      </c>
      <c r="AP53" s="315">
        <v>69604</v>
      </c>
      <c r="AQ53" s="316">
        <v>-8.8000000000000007</v>
      </c>
      <c r="AR53" s="317">
        <v>8.3000000000000007</v>
      </c>
    </row>
    <row r="54" spans="1:44" x14ac:dyDescent="0.15">
      <c r="A54" s="247"/>
      <c r="AK54" s="318"/>
      <c r="AL54" s="319" t="s">
        <v>520</v>
      </c>
      <c r="AM54" s="320">
        <v>1762929</v>
      </c>
      <c r="AN54" s="321">
        <v>39258</v>
      </c>
      <c r="AO54" s="322">
        <v>32.6</v>
      </c>
      <c r="AP54" s="323">
        <v>36247</v>
      </c>
      <c r="AQ54" s="324">
        <v>-13.2</v>
      </c>
      <c r="AR54" s="325">
        <v>45.8</v>
      </c>
    </row>
    <row r="55" spans="1:44" x14ac:dyDescent="0.15">
      <c r="A55" s="247"/>
      <c r="AK55" s="303" t="s">
        <v>522</v>
      </c>
      <c r="AL55" s="304"/>
      <c r="AM55" s="312">
        <v>4568754</v>
      </c>
      <c r="AN55" s="313">
        <v>103656</v>
      </c>
      <c r="AO55" s="314">
        <v>2</v>
      </c>
      <c r="AP55" s="315">
        <v>68410</v>
      </c>
      <c r="AQ55" s="316">
        <v>-1.7</v>
      </c>
      <c r="AR55" s="317">
        <v>3.7</v>
      </c>
    </row>
    <row r="56" spans="1:44" x14ac:dyDescent="0.15">
      <c r="A56" s="247"/>
      <c r="AK56" s="318"/>
      <c r="AL56" s="319" t="s">
        <v>520</v>
      </c>
      <c r="AM56" s="320">
        <v>1453080</v>
      </c>
      <c r="AN56" s="321">
        <v>32968</v>
      </c>
      <c r="AO56" s="322">
        <v>-16</v>
      </c>
      <c r="AP56" s="323">
        <v>35086</v>
      </c>
      <c r="AQ56" s="324">
        <v>-3.2</v>
      </c>
      <c r="AR56" s="325">
        <v>-12.8</v>
      </c>
    </row>
    <row r="57" spans="1:44" x14ac:dyDescent="0.15">
      <c r="A57" s="247"/>
      <c r="AK57" s="303" t="s">
        <v>523</v>
      </c>
      <c r="AL57" s="304"/>
      <c r="AM57" s="312">
        <v>2958007</v>
      </c>
      <c r="AN57" s="313">
        <v>68464</v>
      </c>
      <c r="AO57" s="314">
        <v>-34</v>
      </c>
      <c r="AP57" s="315">
        <v>73019</v>
      </c>
      <c r="AQ57" s="316">
        <v>6.7</v>
      </c>
      <c r="AR57" s="317">
        <v>-40.700000000000003</v>
      </c>
    </row>
    <row r="58" spans="1:44" x14ac:dyDescent="0.15">
      <c r="A58" s="247"/>
      <c r="AK58" s="318"/>
      <c r="AL58" s="319" t="s">
        <v>520</v>
      </c>
      <c r="AM58" s="320">
        <v>1179003</v>
      </c>
      <c r="AN58" s="321">
        <v>27289</v>
      </c>
      <c r="AO58" s="322">
        <v>-17.2</v>
      </c>
      <c r="AP58" s="323">
        <v>39427</v>
      </c>
      <c r="AQ58" s="324">
        <v>12.4</v>
      </c>
      <c r="AR58" s="325">
        <v>-29.6</v>
      </c>
    </row>
    <row r="59" spans="1:44" x14ac:dyDescent="0.15">
      <c r="A59" s="247"/>
      <c r="AK59" s="303" t="s">
        <v>524</v>
      </c>
      <c r="AL59" s="304"/>
      <c r="AM59" s="312">
        <v>2543723</v>
      </c>
      <c r="AN59" s="313">
        <v>60325</v>
      </c>
      <c r="AO59" s="314">
        <v>-11.9</v>
      </c>
      <c r="AP59" s="315">
        <v>76590</v>
      </c>
      <c r="AQ59" s="316">
        <v>4.9000000000000004</v>
      </c>
      <c r="AR59" s="317">
        <v>-16.8</v>
      </c>
    </row>
    <row r="60" spans="1:44" x14ac:dyDescent="0.15">
      <c r="A60" s="247"/>
      <c r="AK60" s="318"/>
      <c r="AL60" s="319" t="s">
        <v>520</v>
      </c>
      <c r="AM60" s="320">
        <v>909450</v>
      </c>
      <c r="AN60" s="321">
        <v>21568</v>
      </c>
      <c r="AO60" s="322">
        <v>-21</v>
      </c>
      <c r="AP60" s="323">
        <v>42387</v>
      </c>
      <c r="AQ60" s="324">
        <v>7.5</v>
      </c>
      <c r="AR60" s="325">
        <v>-28.5</v>
      </c>
    </row>
    <row r="61" spans="1:44" x14ac:dyDescent="0.15">
      <c r="A61" s="247"/>
      <c r="AK61" s="303" t="s">
        <v>525</v>
      </c>
      <c r="AL61" s="326"/>
      <c r="AM61" s="312">
        <v>3864086</v>
      </c>
      <c r="AN61" s="313">
        <v>87249</v>
      </c>
      <c r="AO61" s="314">
        <v>-6.5</v>
      </c>
      <c r="AP61" s="315">
        <v>72794</v>
      </c>
      <c r="AQ61" s="327">
        <v>0.7</v>
      </c>
      <c r="AR61" s="317">
        <v>-7.2</v>
      </c>
    </row>
    <row r="62" spans="1:44" x14ac:dyDescent="0.15">
      <c r="A62" s="247"/>
      <c r="AK62" s="318"/>
      <c r="AL62" s="319" t="s">
        <v>520</v>
      </c>
      <c r="AM62" s="320">
        <v>1332446</v>
      </c>
      <c r="AN62" s="321">
        <v>30137</v>
      </c>
      <c r="AO62" s="322">
        <v>4.7</v>
      </c>
      <c r="AP62" s="323">
        <v>38982</v>
      </c>
      <c r="AQ62" s="324">
        <v>0.8</v>
      </c>
      <c r="AR62" s="325">
        <v>3.9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7UaN8bvXVPZBT8mkTz0qQB5BnhywM3KOKEUL6Rb09yT+6gAc95fpbX955jnP+CA2aNTSmfoR/mVVlrSJC3F+Q==" saltValue="TsnOcy0E2gSyMhBfTEDU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election activeCell="BJ70" sqref="BJ70"/>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eVPfgo9JKs1pee34Fvy2Tb9nmCcW8mOC+6o0AvBbGKWOFeGhSCn82D4vmQhwqGl6M90bhVYnMyFVW+ltAEd0bQ==" saltValue="XdZhRGFM7ADv1Aiipq3eM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W94" sqref="CW94"/>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8E3Vsr34jTwak8udNOo0FBtbfxyvurdikaDXEDUbS1utoyhY0NO9175tzCFLBa+N98ZUKTGN4aKig7w/YpcnbA==" saltValue="3WjtruRqrAYBHpIHSEUc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24.18</v>
      </c>
      <c r="G47" s="12">
        <v>26.68</v>
      </c>
      <c r="H47" s="12">
        <v>27.66</v>
      </c>
      <c r="I47" s="12">
        <v>25.65</v>
      </c>
      <c r="J47" s="13">
        <v>24.42</v>
      </c>
    </row>
    <row r="48" spans="2:10" ht="57.75" customHeight="1" x14ac:dyDescent="0.15">
      <c r="B48" s="14"/>
      <c r="C48" s="1128" t="s">
        <v>4</v>
      </c>
      <c r="D48" s="1128"/>
      <c r="E48" s="1129"/>
      <c r="F48" s="15">
        <v>7.95</v>
      </c>
      <c r="G48" s="16">
        <v>4.74</v>
      </c>
      <c r="H48" s="16">
        <v>7.95</v>
      </c>
      <c r="I48" s="16">
        <v>5.69</v>
      </c>
      <c r="J48" s="17">
        <v>8.6999999999999993</v>
      </c>
    </row>
    <row r="49" spans="2:10" ht="57.75" customHeight="1" thickBot="1" x14ac:dyDescent="0.2">
      <c r="B49" s="18"/>
      <c r="C49" s="1130" t="s">
        <v>5</v>
      </c>
      <c r="D49" s="1130"/>
      <c r="E49" s="1131"/>
      <c r="F49" s="19">
        <v>1.73</v>
      </c>
      <c r="G49" s="20">
        <v>0.52</v>
      </c>
      <c r="H49" s="20">
        <v>3.07</v>
      </c>
      <c r="I49" s="20" t="s">
        <v>532</v>
      </c>
      <c r="J49" s="21">
        <v>2.67</v>
      </c>
    </row>
    <row r="50" spans="2:10" x14ac:dyDescent="0.15"/>
  </sheetData>
  <sheetProtection algorithmName="SHA-512" hashValue="j0JVKow06prU/cZC05fnY9Hto3mQHyxyO5+wpY5dMUOb/5XmKDyZIxPC+KImp8/YJt35GlobjQuvknE8M/DQyw==" saltValue="ARJzCnhlUx7Gkkk6ALt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幸塚　賢英</cp:lastModifiedBy>
  <cp:lastPrinted>2026-03-09T04:15:28Z</cp:lastPrinted>
  <dcterms:created xsi:type="dcterms:W3CDTF">2026-02-23T06:14:42Z</dcterms:created>
  <dcterms:modified xsi:type="dcterms:W3CDTF">2026-03-11T01:09:27Z</dcterms:modified>
  <cp:category/>
</cp:coreProperties>
</file>