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D:\work\年度別データ\令和５年度\０１　通知・照会\R6.3.6(★3.21〆)令和４年度財政状況資料集の作成について\０３回答\"/>
    </mc:Choice>
  </mc:AlternateContent>
  <xr:revisionPtr revIDLastSave="0" documentId="13_ncr:1_{6F524A9E-E731-418F-AB4A-C4FB45C7BC45}" xr6:coauthVersionLast="36" xr6:coauthVersionMax="36" xr10:uidLastSave="{00000000-0000-0000-0000-000000000000}"/>
  <bookViews>
    <workbookView xWindow="0" yWindow="0" windowWidth="28800" windowHeight="11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C37" i="10"/>
  <c r="BE36" i="10"/>
  <c r="C36" i="10"/>
  <c r="BE35" i="10"/>
  <c r="CO34" i="10"/>
  <c r="CO35" i="10" s="1"/>
  <c r="CO36" i="10" s="1"/>
  <c r="CO37" i="10" s="1"/>
  <c r="CO38" i="10" s="1"/>
  <c r="BW34" i="10"/>
  <c r="BW35" i="10" s="1"/>
  <c r="BW36" i="10" s="1"/>
  <c r="BW37" i="10" s="1"/>
  <c r="BW38"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alcChain>
</file>

<file path=xl/sharedStrings.xml><?xml version="1.0" encoding="utf-8"?>
<sst xmlns="http://schemas.openxmlformats.org/spreadsheetml/2006/main" count="1055" uniqueCount="598">
  <si>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</si>
  <si>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</si>
  <si>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</si>
  <si>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</si>
  <si>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</si>
  <si>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</si>
  <si>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</si>
  <si>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</si>
  <si>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</si>
  <si>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</si>
  <si>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</si>
  <si>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</si>
  <si>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</si>
  <si>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</si>
  <si>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</si>
  <si>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</si>
  <si>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</si>
  <si>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</si>
  <si>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</si>
  <si>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</si>
  <si>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</si>
  <si>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</si>
  <si>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</si>
  <si>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</si>
  <si>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</si>
  <si>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</si>
  <si>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</si>
  <si>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</si>
  <si>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</si>
  <si>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</si>
  <si>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</si>
  <si>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</si>
  <si>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</si>
  <si>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</si>
  <si>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</si>
  <si>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</si>
  <si>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</si>
  <si>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</si>
  <si>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</si>
  <si>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</si>
  <si>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</si>
  <si>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</si>
  <si>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</si>
  <si>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</si>
  <si>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</si>
  <si>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</si>
  <si>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</si>
  <si>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</si>
  <si>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</si>
  <si>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</si>
  <si>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</si>
  <si>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</si>
  <si>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</si>
  <si>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</si>
  <si>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</si>
  <si>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</si>
  <si>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</si>
  <si>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</si>
  <si>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</si>
  <si>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</si>
  <si>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</si>
  <si>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</si>
  <si>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</si>
  <si>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</si>
  <si>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</si>
  <si>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</si>
  <si>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</si>
  <si>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</si>
  <si>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</si>
  <si>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</si>
  <si>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</si>
  <si>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</si>
  <si>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</si>
  <si>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</si>
  <si>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</si>
  <si>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</si>
  <si>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</si>
  <si>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</si>
  <si>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</si>
  <si>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</si>
  <si>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</si>
  <si>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</si>
  <si>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</si>
  <si>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</si>
  <si>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</si>
  <si>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</si>
  <si>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</si>
  <si>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</si>
  <si>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</si>
  <si>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</si>
  <si>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</si>
  <si>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</si>
  <si>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</si>
  <si>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</si>
  <si>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</si>
  <si>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</si>
  <si>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</si>
  <si>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</si>
  <si>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</si>
  <si>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氷見市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</si>
  <si>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</si>
  <si>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</si>
  <si>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</si>
  <si>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</si>
  <si>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</si>
  <si>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</si>
  <si>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</si>
  <si>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</si>
  <si>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</si>
  <si>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</si>
  <si>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</si>
  <si>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</si>
  <si>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</si>
  <si>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</si>
  <si>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</si>
  <si>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</si>
  <si>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</si>
  <si>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</si>
  <si>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</si>
  <si>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</si>
  <si>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</si>
  <si>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</si>
  <si>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</si>
  <si>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</si>
  <si>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</si>
  <si>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</si>
  <si>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</si>
  <si>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</si>
  <si>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</si>
  <si>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</si>
  <si>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</si>
  <si>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</si>
  <si>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</si>
  <si>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</si>
  <si>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</si>
  <si>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</si>
  <si>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</si>
  <si>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</si>
  <si>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</si>
  <si>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</si>
  <si>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</si>
  <si>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</si>
  <si>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</si>
  <si>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</si>
  <si>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</si>
  <si>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</si>
  <si>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</si>
  <si>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</si>
  <si>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</si>
  <si>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</si>
  <si>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</si>
  <si>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</si>
  <si>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</si>
  <si>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</si>
  <si>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</si>
  <si>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</si>
  <si>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</si>
  <si>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</si>
  <si>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</si>
  <si>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</si>
  <si>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</si>
  <si>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</si>
  <si>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</si>
  <si>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</si>
  <si>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</si>
  <si>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</si>
  <si>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</si>
  <si>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</si>
  <si>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</si>
  <si>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</si>
  <si>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</si>
  <si>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</si>
  <si>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</si>
  <si>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</si>
  <si>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</si>
  <si>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</si>
  <si>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</si>
  <si>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</si>
  <si>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</si>
  <si>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</si>
  <si>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</si>
  <si>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</si>
  <si>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</si>
  <si>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</si>
  <si>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</si>
  <si>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</si>
  <si>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</si>
  <si>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</si>
  <si>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</si>
  <si>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</si>
  <si>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</si>
  <si>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</si>
  <si>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</si>
  <si>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</si>
  <si>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</si>
  <si>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</si>
  <si>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</si>
  <si>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</si>
  <si>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</si>
  <si>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</si>
  <si>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</si>
  <si>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</si>
  <si>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</si>
  <si>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</si>
  <si>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</si>
  <si>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</si>
  <si>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</si>
  <si>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</si>
  <si>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</si>
  <si>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</si>
  <si>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</si>
  <si>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</si>
  <si>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</si>
  <si>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</si>
  <si>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</si>
  <si>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</si>
  <si>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</si>
  <si>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</si>
  <si>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富山県氷見市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</si>
  <si>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</si>
  <si>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</si>
  <si>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</si>
  <si>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</si>
  <si>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</si>
  <si>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</si>
  <si>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</si>
  <si>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</si>
  <si>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</si>
  <si>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</si>
  <si>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</si>
  <si>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</si>
  <si>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</si>
  <si>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</si>
  <si>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</si>
  <si>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</si>
  <si>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</si>
  <si>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</si>
  <si>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</si>
  <si>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</si>
  <si>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</si>
  <si>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</si>
  <si>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</si>
  <si>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</si>
  <si>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</si>
  <si>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</si>
  <si>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</si>
  <si>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</si>
  <si>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</si>
  <si>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</si>
  <si>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</si>
  <si>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</si>
  <si>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</si>
  <si>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</si>
  <si>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</si>
  <si>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</si>
  <si>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</si>
  <si>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</si>
  <si>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</si>
  <si>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</si>
  <si>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</si>
  <si>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</si>
  <si>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</si>
  <si>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</si>
  <si>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</si>
  <si>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</si>
  <si>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</si>
  <si>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</si>
  <si>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</si>
  <si>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</si>
  <si>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</si>
  <si>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</si>
  <si>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</si>
  <si>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</si>
  <si>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</si>
  <si>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</si>
  <si>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</si>
  <si>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</si>
  <si>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</si>
  <si>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</si>
  <si>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</si>
  <si>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</si>
  <si>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</si>
  <si>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</si>
  <si>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</si>
  <si>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</si>
  <si>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</si>
  <si>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</si>
  <si>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</si>
  <si>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</si>
  <si>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</si>
  <si>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</si>
  <si>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</si>
  <si>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</si>
  <si>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</si>
  <si>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</si>
  <si>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</si>
  <si>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</si>
  <si>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</si>
  <si>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</si>
  <si>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</si>
  <si>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</si>
  <si>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</si>
  <si>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</si>
  <si>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</si>
  <si>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</si>
  <si>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</si>
  <si>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</si>
  <si>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</si>
  <si>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</si>
  <si>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</si>
  <si>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</si>
  <si>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</si>
  <si>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</si>
  <si>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</si>
  <si>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</si>
  <si>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</si>
  <si>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</si>
  <si>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</si>
  <si>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</si>
  <si>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</si>
  <si>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</si>
  <si>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</si>
  <si>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</si>
  <si>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</si>
  <si>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</si>
  <si>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</si>
  <si>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</si>
  <si>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</si>
  <si>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</si>
  <si>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</si>
  <si>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</si>
  <si>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</si>
  <si>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</si>
  <si>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</si>
  <si>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</si>
  <si>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</si>
  <si>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</si>
  <si>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</si>
  <si>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</si>
  <si>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</si>
  <si>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</si>
  <si>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</si>
  <si>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</si>
  <si>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</si>
  <si>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</si>
  <si>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</si>
  <si>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</si>
  <si>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</si>
  <si>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</si>
  <si>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</si>
  <si>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</si>
  <si>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</si>
  <si>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</si>
  <si>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</si>
  <si>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</si>
  <si>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</si>
  <si>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</si>
  <si>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</si>
  <si>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</si>
  <si>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</si>
  <si>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</si>
  <si>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</si>
  <si>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</si>
  <si>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</si>
  <si>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</si>
  <si>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</si>
  <si>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</si>
  <si>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</si>
  <si>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</si>
  <si>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</si>
  <si>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</si>
  <si>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</si>
  <si>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富山県氷見市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</si>
  <si>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</si>
  <si>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</si>
  <si>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</si>
  <si>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</si>
  <si>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</si>
  <si>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</si>
  <si>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</si>
  <si>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</si>
  <si>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</si>
  <si>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</si>
  <si>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</si>
  <si>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</si>
  <si>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</si>
  <si>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</si>
  <si>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</si>
  <si>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</si>
  <si>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</si>
  <si>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</si>
  <si>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</si>
  <si>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</si>
  <si>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</si>
  <si>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</si>
  <si>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</si>
  <si>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</si>
  <si>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</si>
  <si>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</si>
  <si>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</si>
  <si>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</si>
  <si>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</si>
  <si>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</si>
  <si>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</si>
  <si>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</si>
  <si>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</si>
  <si>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</si>
  <si>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</si>
  <si>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</si>
  <si>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</si>
  <si>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後期高齢者医療事業特別会計</t>
    <phoneticPr fontId="5"/>
  </si>
  <si>
    <t>氷見市水道事業会計</t>
    <phoneticPr fontId="5"/>
  </si>
  <si>
    <t>法適用企業</t>
    <phoneticPr fontId="5"/>
  </si>
  <si>
    <t>氷見市病院事業会計</t>
    <phoneticPr fontId="5"/>
  </si>
  <si>
    <t>氷見市下水道事業会計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</si>
  <si>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</si>
  <si>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</si>
  <si>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</si>
  <si>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</si>
  <si>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</si>
  <si>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</si>
  <si>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</si>
  <si>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</si>
  <si>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</si>
  <si>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</si>
  <si>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</si>
  <si>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</si>
  <si>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</si>
  <si>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</si>
  <si>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</si>
  <si>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</si>
  <si>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</si>
  <si>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</si>
  <si>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</si>
  <si>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</si>
  <si>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</si>
  <si>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</si>
  <si>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</si>
  <si>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</si>
  <si>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</si>
  <si>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</si>
  <si>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</si>
  <si>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</si>
  <si>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</si>
  <si>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</si>
  <si>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</si>
  <si>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</si>
  <si>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</si>
  <si>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</si>
  <si>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</si>
  <si>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</si>
  <si>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</si>
  <si>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</si>
  <si>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</si>
  <si>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</si>
  <si>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</si>
  <si>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</si>
  <si>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</si>
  <si>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</si>
  <si>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</si>
  <si>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</si>
  <si>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</si>
  <si>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</si>
  <si>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</si>
  <si>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</si>
  <si>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</si>
  <si>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</si>
  <si>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</si>
  <si>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</si>
  <si>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</si>
  <si>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</si>
  <si>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</si>
  <si>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</si>
  <si>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</si>
  <si>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氷見市下水道事業会計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</si>
  <si>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</si>
  <si>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</si>
  <si>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</si>
  <si>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氷見市病院事業会計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</si>
  <si>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</si>
  <si>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</si>
  <si>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</si>
  <si>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</si>
  <si>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</si>
  <si>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</si>
  <si>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</si>
  <si>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</si>
  <si>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</si>
  <si>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</si>
  <si>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</si>
  <si>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</si>
  <si>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</si>
  <si>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</si>
  <si>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</si>
  <si>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</si>
  <si>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</si>
  <si>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</si>
  <si>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</si>
  <si>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</si>
  <si>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</si>
  <si>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</si>
  <si>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</si>
  <si>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</si>
  <si>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</si>
  <si>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</si>
  <si>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</si>
  <si>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</si>
  <si>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</si>
  <si>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</si>
  <si>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</si>
  <si>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</si>
  <si>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</si>
  <si>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</si>
  <si>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</si>
  <si>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</si>
  <si>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</si>
  <si>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</si>
  <si>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</si>
  <si>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</si>
  <si>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</si>
  <si>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</si>
  <si>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</si>
  <si>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</si>
  <si>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</si>
  <si>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</si>
  <si>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</si>
  <si>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</si>
  <si>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</si>
  <si>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</si>
  <si>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</si>
  <si>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</si>
  <si>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</si>
  <si>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</si>
  <si>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</si>
  <si>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</si>
  <si>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</si>
  <si>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</si>
  <si>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</si>
  <si>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</si>
  <si>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</si>
  <si>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</si>
  <si>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</si>
  <si>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</si>
  <si>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</si>
  <si>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</si>
  <si>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</si>
  <si>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</si>
  <si>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</si>
  <si>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</si>
  <si>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</si>
  <si>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</si>
  <si>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</si>
  <si>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</si>
  <si>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</si>
  <si>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</si>
  <si>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</si>
  <si>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</si>
  <si>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</si>
  <si>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</si>
  <si>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</si>
  <si>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</si>
  <si>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</si>
  <si>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</si>
  <si>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</si>
  <si>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</si>
  <si>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氷見市水道事業会計</t>
  </si>
  <si>
    <t>一般会計</t>
  </si>
  <si>
    <t>氷見市下水道事業会計</t>
  </si>
  <si>
    <t>介護保険特別会計（保険事業勘定）</t>
  </si>
  <si>
    <t>氷見市病院事業会計</t>
  </si>
  <si>
    <t>国民健康保険特別会計</t>
  </si>
  <si>
    <t>後期高齢者医療事業特別会計</t>
  </si>
  <si>
    <t>育英資金特別会計</t>
  </si>
  <si>
    <t>その他会計（赤字）</t>
  </si>
  <si>
    <t>その他会計（黒字）</t>
  </si>
  <si>
    <t>（百万円）</t>
    <phoneticPr fontId="5"/>
  </si>
  <si>
    <t>H30</t>
    <phoneticPr fontId="5"/>
  </si>
  <si>
    <t>R01</t>
    <phoneticPr fontId="5"/>
  </si>
  <si>
    <t>R02</t>
    <phoneticPr fontId="5"/>
  </si>
  <si>
    <t>R03</t>
    <phoneticPr fontId="5"/>
  </si>
  <si>
    <t>R04</t>
    <phoneticPr fontId="5"/>
  </si>
  <si>
    <t>高岡地区広域圏事務組合</t>
  </si>
  <si>
    <t>富山県市町村管理組合</t>
    <rPh sb="0" eb="3">
      <t>トヤマケン</t>
    </rPh>
    <rPh sb="3" eb="6">
      <t>シチョウソン</t>
    </rPh>
    <rPh sb="6" eb="8">
      <t>カンリ</t>
    </rPh>
    <rPh sb="8" eb="10">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</si>
  <si>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</si>
  <si>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</si>
  <si>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</si>
  <si>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氷見市体育協会</t>
    <rPh sb="0" eb="3">
      <t>ヒミシ</t>
    </rPh>
    <rPh sb="3" eb="5">
      <t>タイイク</t>
    </rPh>
    <rPh sb="5" eb="7">
      <t>キョウカイ</t>
    </rPh>
    <phoneticPr fontId="2"/>
  </si>
  <si>
    <t>氷見市土地開発公社</t>
    <rPh sb="0" eb="3">
      <t>ヒミシ</t>
    </rPh>
    <rPh sb="3" eb="5">
      <t>トチ</t>
    </rPh>
    <rPh sb="5" eb="7">
      <t>カイハツ</t>
    </rPh>
    <rPh sb="7" eb="9">
      <t>コウシャ</t>
    </rPh>
    <phoneticPr fontId="2"/>
  </si>
  <si>
    <t>氷見市観光協会</t>
    <rPh sb="0" eb="3">
      <t>ヒミシ</t>
    </rPh>
    <rPh sb="3" eb="5">
      <t>カンコウ</t>
    </rPh>
    <rPh sb="5" eb="7">
      <t>キョウカイ</t>
    </rPh>
    <phoneticPr fontId="2"/>
  </si>
  <si>
    <t>氷見ふるさとエネルギー株式会社</t>
    <rPh sb="0" eb="2">
      <t>ヒミ</t>
    </rPh>
    <rPh sb="11" eb="13">
      <t>カブシキ</t>
    </rPh>
    <rPh sb="13" eb="15">
      <t>カイシャ</t>
    </rPh>
    <phoneticPr fontId="2"/>
  </si>
  <si>
    <t>氷見市文化振興財団</t>
    <rPh sb="0" eb="3">
      <t>ヒミシ</t>
    </rPh>
    <rPh sb="3" eb="5">
      <t>ブンカ</t>
    </rPh>
    <rPh sb="5" eb="7">
      <t>シンコウ</t>
    </rPh>
    <rPh sb="7" eb="9">
      <t>ザイダン</t>
    </rPh>
    <phoneticPr fontId="2"/>
  </si>
  <si>
    <t>○</t>
  </si>
  <si>
    <t>-</t>
    <phoneticPr fontId="2"/>
  </si>
  <si>
    <t>ふるさとづくり基金</t>
    <rPh sb="7" eb="9">
      <t>キキン</t>
    </rPh>
    <phoneticPr fontId="5"/>
  </si>
  <si>
    <t>公共施設等再編整備基金</t>
  </si>
  <si>
    <t>教育文化振興基金</t>
  </si>
  <si>
    <t>社会福祉事業振興基金</t>
  </si>
  <si>
    <t>ぶり奨学基金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</si>
</sst>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76F2-429F-BB4C-6A4B1AFF22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45283</c:v>
                </c:pt>
                <c:pt idx="1">
                  <c:v>91211</c:v>
                </c:pt>
                <c:pt idx="2">
                  <c:v>102173</c:v>
                </c:pt>
                <c:pt idx="3">
                  <c:v>101625</c:v>
                </c:pt>
                <c:pt idx="4">
                  <c:v>103656</c:v>
                </c:pt>
              </c:numCache>
            </c:numRef>
          </c:val>
          <c:smooth val="0"/>
          <c:extLst>
            <c:ext xmlns:c16="http://schemas.microsoft.com/office/drawing/2014/chart" uri="{C3380CC4-5D6E-409C-BE32-E72D297353CC}">
              <c16:uniqueId val="{00000001-76F2-429F-BB4C-6A4B1AFF22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7.2</c:v>
                </c:pt>
                <c:pt idx="1">
                  <c:v>6.52</c:v>
                </c:pt>
                <c:pt idx="2">
                  <c:v>7.95</c:v>
                </c:pt>
                <c:pt idx="3">
                  <c:v>4.74</c:v>
                </c:pt>
                <c:pt idx="4">
                  <c:v>7.95</c:v>
                </c:pt>
              </c:numCache>
            </c:numRef>
          </c:val>
          <c:extLst>
            <c:ext xmlns:c16="http://schemas.microsoft.com/office/drawing/2014/chart" uri="{C3380CC4-5D6E-409C-BE32-E72D297353CC}">
              <c16:uniqueId val="{00000000-3D73-4DAF-9CA9-15D959546A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22.58</c:v>
                </c:pt>
                <c:pt idx="1">
                  <c:v>24.51</c:v>
                </c:pt>
                <c:pt idx="2">
                  <c:v>24.18</c:v>
                </c:pt>
                <c:pt idx="3">
                  <c:v>26.68</c:v>
                </c:pt>
                <c:pt idx="4">
                  <c:v>27.66</c:v>
                </c:pt>
              </c:numCache>
            </c:numRef>
          </c:val>
          <c:extLst>
            <c:ext xmlns:c16="http://schemas.microsoft.com/office/drawing/2014/chart" uri="{C3380CC4-5D6E-409C-BE32-E72D297353CC}">
              <c16:uniqueId val="{00000001-3D73-4DAF-9CA9-15D959546A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0.31</c:v>
                </c:pt>
                <c:pt idx="1">
                  <c:v>1.56</c:v>
                </c:pt>
                <c:pt idx="2">
                  <c:v>1.73</c:v>
                </c:pt>
                <c:pt idx="3">
                  <c:v>0.52</c:v>
                </c:pt>
                <c:pt idx="4">
                  <c:v>3.07</c:v>
                </c:pt>
              </c:numCache>
            </c:numRef>
          </c:val>
          <c:smooth val="0"/>
          <c:extLst>
            <c:ext xmlns:c16="http://schemas.microsoft.com/office/drawing/2014/chart" uri="{C3380CC4-5D6E-409C-BE32-E72D297353CC}">
              <c16:uniqueId val="{00000002-3D73-4DAF-9CA9-15D959546A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0.09</c:v>
                </c:pt>
                <c:pt idx="4">
                  <c:v>#N/A</c:v>
                </c:pt>
                <c:pt idx="5">
                  <c:v>0</c:v>
                </c:pt>
                <c:pt idx="6">
                  <c:v>#N/A</c:v>
                </c:pt>
                <c:pt idx="7">
                  <c:v>0</c:v>
                </c:pt>
                <c:pt idx="8">
                  <c:v>#N/A</c:v>
                </c:pt>
                <c:pt idx="9">
                  <c:v>0</c:v>
                </c:pt>
              </c:numCache>
            </c:numRef>
          </c:val>
          <c:extLst>
            <c:ext xmlns:c16="http://schemas.microsoft.com/office/drawing/2014/chart" uri="{C3380CC4-5D6E-409C-BE32-E72D297353CC}">
              <c16:uniqueId val="{00000000-1276-44DB-84DE-8C1FE27CBC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76-44DB-84DE-8C1FE27CBCDC}"/>
            </c:ext>
          </c:extLst>
        </c:ser>
        <c:ser>
          <c:idx val="2"/>
          <c:order val="2"/>
          <c:tx>
            <c:strRef>
              <c:f>データシート!$A$29</c:f>
              <c:strCache>
                <c:ptCount val="1"/>
                <c:pt idx="0">
                  <c:v>育英資金特別会計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276-44DB-84DE-8C1FE27CBC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1276-44DB-84DE-8C1FE27CBC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0.35</c:v>
                </c:pt>
                <c:pt idx="4">
                  <c:v>#N/A</c:v>
                </c:pt>
                <c:pt idx="5">
                  <c:v>0.48</c:v>
                </c:pt>
                <c:pt idx="6">
                  <c:v>#N/A</c:v>
                </c:pt>
                <c:pt idx="7">
                  <c:v>0.45</c:v>
                </c:pt>
                <c:pt idx="8">
                  <c:v>#N/A</c:v>
                </c:pt>
                <c:pt idx="9">
                  <c:v>0.01</c:v>
                </c:pt>
              </c:numCache>
            </c:numRef>
          </c:val>
          <c:extLst>
            <c:ext xmlns:c16="http://schemas.microsoft.com/office/drawing/2014/chart" uri="{C3380CC4-5D6E-409C-BE32-E72D297353CC}">
              <c16:uniqueId val="{00000004-1276-44DB-84DE-8C1FE27CBCDC}"/>
            </c:ext>
          </c:extLst>
        </c:ser>
        <c:ser>
          <c:idx val="5"/>
          <c:order val="5"/>
          <c:tx>
            <c:strRef>
              <c:f>データシート!$A$32</c:f>
              <c:strCache>
                <c:ptCount val="1"/>
                <c:pt idx="0">
                  <c:v>氷見市病院事業会計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0.1</c:v>
                </c:pt>
                <c:pt idx="4">
                  <c:v>#N/A</c:v>
                </c:pt>
                <c:pt idx="5">
                  <c:v>7.0000000000000007E-2</c:v>
                </c:pt>
                <c:pt idx="6">
                  <c:v>#N/A</c:v>
                </c:pt>
                <c:pt idx="7">
                  <c:v>7.0000000000000007E-2</c:v>
                </c:pt>
                <c:pt idx="8">
                  <c:v>#N/A</c:v>
                </c:pt>
                <c:pt idx="9">
                  <c:v>0.16</c:v>
                </c:pt>
              </c:numCache>
            </c:numRef>
          </c:val>
          <c:extLst>
            <c:ext xmlns:c16="http://schemas.microsoft.com/office/drawing/2014/chart" uri="{C3380CC4-5D6E-409C-BE32-E72D297353CC}">
              <c16:uniqueId val="{00000005-1276-44DB-84DE-8C1FE27CBC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1.75</c:v>
                </c:pt>
                <c:pt idx="2">
                  <c:v>#N/A</c:v>
                </c:pt>
                <c:pt idx="3">
                  <c:v>0.38</c:v>
                </c:pt>
                <c:pt idx="4">
                  <c:v>#N/A</c:v>
                </c:pt>
                <c:pt idx="5">
                  <c:v>0.64</c:v>
                </c:pt>
                <c:pt idx="6">
                  <c:v>#N/A</c:v>
                </c:pt>
                <c:pt idx="7">
                  <c:v>0.69</c:v>
                </c:pt>
                <c:pt idx="8">
                  <c:v>#N/A</c:v>
                </c:pt>
                <c:pt idx="9">
                  <c:v>1.28</c:v>
                </c:pt>
              </c:numCache>
            </c:numRef>
          </c:val>
          <c:extLst>
            <c:ext xmlns:c16="http://schemas.microsoft.com/office/drawing/2014/chart" uri="{C3380CC4-5D6E-409C-BE32-E72D297353CC}">
              <c16:uniqueId val="{00000006-1276-44DB-84DE-8C1FE27CBCDC}"/>
            </c:ext>
          </c:extLst>
        </c:ser>
        <c:ser>
          <c:idx val="7"/>
          <c:order val="7"/>
          <c:tx>
            <c:strRef>
              <c:f>データシート!$A$34</c:f>
              <c:strCache>
                <c:ptCount val="1"/>
                <c:pt idx="0">
                  <c:v>氷見市下水道事業会計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0.93</c:v>
                </c:pt>
                <c:pt idx="6">
                  <c:v>#N/A</c:v>
                </c:pt>
                <c:pt idx="7">
                  <c:v>1.02</c:v>
                </c:pt>
                <c:pt idx="8">
                  <c:v>#N/A</c:v>
                </c:pt>
                <c:pt idx="9">
                  <c:v>1.59</c:v>
                </c:pt>
              </c:numCache>
            </c:numRef>
          </c:val>
          <c:extLst>
            <c:ext xmlns:c16="http://schemas.microsoft.com/office/drawing/2014/chart" uri="{C3380CC4-5D6E-409C-BE32-E72D297353CC}">
              <c16:uniqueId val="{00000007-1276-44DB-84DE-8C1FE27CBC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7.18</c:v>
                </c:pt>
                <c:pt idx="2">
                  <c:v>#N/A</c:v>
                </c:pt>
                <c:pt idx="3">
                  <c:v>6.51</c:v>
                </c:pt>
                <c:pt idx="4">
                  <c:v>#N/A</c:v>
                </c:pt>
                <c:pt idx="5">
                  <c:v>7.94</c:v>
                </c:pt>
                <c:pt idx="6">
                  <c:v>#N/A</c:v>
                </c:pt>
                <c:pt idx="7">
                  <c:v>4.7300000000000004</c:v>
                </c:pt>
                <c:pt idx="8">
                  <c:v>#N/A</c:v>
                </c:pt>
                <c:pt idx="9">
                  <c:v>7.94</c:v>
                </c:pt>
              </c:numCache>
            </c:numRef>
          </c:val>
          <c:extLst>
            <c:ext xmlns:c16="http://schemas.microsoft.com/office/drawing/2014/chart" uri="{C3380CC4-5D6E-409C-BE32-E72D297353CC}">
              <c16:uniqueId val="{00000008-1276-44DB-84DE-8C1FE27CBCDC}"/>
            </c:ext>
          </c:extLst>
        </c:ser>
        <c:ser>
          <c:idx val="9"/>
          <c:order val="9"/>
          <c:tx>
            <c:strRef>
              <c:f>データシート!$A$36</c:f>
              <c:strCache>
                <c:ptCount val="1"/>
                <c:pt idx="0">
                  <c:v>氷見市水道事業会計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11.43</c:v>
                </c:pt>
                <c:pt idx="2">
                  <c:v>#N/A</c:v>
                </c:pt>
                <c:pt idx="3">
                  <c:v>11.78</c:v>
                </c:pt>
                <c:pt idx="4">
                  <c:v>#N/A</c:v>
                </c:pt>
                <c:pt idx="5">
                  <c:v>11.23</c:v>
                </c:pt>
                <c:pt idx="6">
                  <c:v>#N/A</c:v>
                </c:pt>
                <c:pt idx="7">
                  <c:v>10.74</c:v>
                </c:pt>
                <c:pt idx="8">
                  <c:v>#N/A</c:v>
                </c:pt>
                <c:pt idx="9">
                  <c:v>9.34</c:v>
                </c:pt>
              </c:numCache>
            </c:numRef>
          </c:val>
          <c:extLst>
            <c:ext xmlns:c16="http://schemas.microsoft.com/office/drawing/2014/chart" uri="{C3380CC4-5D6E-409C-BE32-E72D297353CC}">
              <c16:uniqueId val="{00000009-1276-44DB-84DE-8C1FE27CBC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2250</c:v>
                </c:pt>
                <c:pt idx="5">
                  <c:v>2181</c:v>
                </c:pt>
                <c:pt idx="8">
                  <c:v>1985</c:v>
                </c:pt>
                <c:pt idx="11">
                  <c:v>1988</c:v>
                </c:pt>
                <c:pt idx="14">
                  <c:v>1937</c:v>
                </c:pt>
              </c:numCache>
            </c:numRef>
          </c:val>
          <c:extLst>
            <c:ext xmlns:c16="http://schemas.microsoft.com/office/drawing/2014/chart" uri="{C3380CC4-5D6E-409C-BE32-E72D297353CC}">
              <c16:uniqueId val="{00000000-645E-4D12-AFD6-C0D65B58D6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5E-4D12-AFD6-C0D65B58D6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c:v>
                </c:pt>
                <c:pt idx="3">
                  <c:v>16</c:v>
                </c:pt>
                <c:pt idx="6">
                  <c:v>17</c:v>
                </c:pt>
                <c:pt idx="9">
                  <c:v>15</c:v>
                </c:pt>
                <c:pt idx="12">
                  <c:v>13</c:v>
                </c:pt>
              </c:numCache>
            </c:numRef>
          </c:val>
          <c:extLst>
            <c:ext xmlns:c16="http://schemas.microsoft.com/office/drawing/2014/chart" uri="{C3380CC4-5D6E-409C-BE32-E72D297353CC}">
              <c16:uniqueId val="{00000002-645E-4D12-AFD6-C0D65B58D6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47</c:v>
                </c:pt>
                <c:pt idx="6">
                  <c:v>46</c:v>
                </c:pt>
                <c:pt idx="9">
                  <c:v>46</c:v>
                </c:pt>
                <c:pt idx="12">
                  <c:v>48</c:v>
                </c:pt>
              </c:numCache>
            </c:numRef>
          </c:val>
          <c:extLst>
            <c:ext xmlns:c16="http://schemas.microsoft.com/office/drawing/2014/chart" uri="{C3380CC4-5D6E-409C-BE32-E72D297353CC}">
              <c16:uniqueId val="{00000003-645E-4D12-AFD6-C0D65B58D6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858</c:v>
                </c:pt>
                <c:pt idx="3">
                  <c:v>950</c:v>
                </c:pt>
                <c:pt idx="6">
                  <c:v>751</c:v>
                </c:pt>
                <c:pt idx="9">
                  <c:v>733</c:v>
                </c:pt>
                <c:pt idx="12">
                  <c:v>715</c:v>
                </c:pt>
              </c:numCache>
            </c:numRef>
          </c:val>
          <c:extLst>
            <c:ext xmlns:c16="http://schemas.microsoft.com/office/drawing/2014/chart" uri="{C3380CC4-5D6E-409C-BE32-E72D297353CC}">
              <c16:uniqueId val="{00000004-645E-4D12-AFD6-C0D65B58D6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5E-4D12-AFD6-C0D65B58D6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5E-4D12-AFD6-C0D65B58D6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2355</c:v>
                </c:pt>
                <c:pt idx="3">
                  <c:v>2408</c:v>
                </c:pt>
                <c:pt idx="6">
                  <c:v>2370</c:v>
                </c:pt>
                <c:pt idx="9">
                  <c:v>2373</c:v>
                </c:pt>
                <c:pt idx="12">
                  <c:v>2451</c:v>
                </c:pt>
              </c:numCache>
            </c:numRef>
          </c:val>
          <c:extLst>
            <c:ext xmlns:c16="http://schemas.microsoft.com/office/drawing/2014/chart" uri="{C3380CC4-5D6E-409C-BE32-E72D297353CC}">
              <c16:uniqueId val="{00000007-645E-4D12-AFD6-C0D65B58D6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1026</c:v>
                </c:pt>
                <c:pt idx="2">
                  <c:v>#N/A</c:v>
                </c:pt>
                <c:pt idx="3">
                  <c:v>#N/A</c:v>
                </c:pt>
                <c:pt idx="4">
                  <c:v>1240</c:v>
                </c:pt>
                <c:pt idx="5">
                  <c:v>#N/A</c:v>
                </c:pt>
                <c:pt idx="6">
                  <c:v>#N/A</c:v>
                </c:pt>
                <c:pt idx="7">
                  <c:v>1199</c:v>
                </c:pt>
                <c:pt idx="8">
                  <c:v>#N/A</c:v>
                </c:pt>
                <c:pt idx="9">
                  <c:v>#N/A</c:v>
                </c:pt>
                <c:pt idx="10">
                  <c:v>1179</c:v>
                </c:pt>
                <c:pt idx="11">
                  <c:v>#N/A</c:v>
                </c:pt>
                <c:pt idx="12">
                  <c:v>#N/A</c:v>
                </c:pt>
                <c:pt idx="13">
                  <c:v>1290</c:v>
                </c:pt>
                <c:pt idx="14">
                  <c:v>#N/A</c:v>
                </c:pt>
              </c:numCache>
            </c:numRef>
          </c:val>
          <c:smooth val="0"/>
          <c:extLst>
            <c:ext xmlns:c16="http://schemas.microsoft.com/office/drawing/2014/chart" uri="{C3380CC4-5D6E-409C-BE32-E72D297353CC}">
              <c16:uniqueId val="{00000008-645E-4D12-AFD6-C0D65B58D6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20507</c:v>
                </c:pt>
                <c:pt idx="5">
                  <c:v>20935</c:v>
                </c:pt>
                <c:pt idx="8">
                  <c:v>20649</c:v>
                </c:pt>
                <c:pt idx="11">
                  <c:v>21345</c:v>
                </c:pt>
                <c:pt idx="14">
                  <c:v>21936</c:v>
                </c:pt>
              </c:numCache>
            </c:numRef>
          </c:val>
          <c:extLst>
            <c:ext xmlns:c16="http://schemas.microsoft.com/office/drawing/2014/chart" uri="{C3380CC4-5D6E-409C-BE32-E72D297353CC}">
              <c16:uniqueId val="{00000000-3E1C-459D-B7AA-3C51A1DFAE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276</c:v>
                </c:pt>
                <c:pt idx="5">
                  <c:v>262</c:v>
                </c:pt>
                <c:pt idx="8">
                  <c:v>243</c:v>
                </c:pt>
                <c:pt idx="11">
                  <c:v>213</c:v>
                </c:pt>
                <c:pt idx="14">
                  <c:v>192</c:v>
                </c:pt>
              </c:numCache>
            </c:numRef>
          </c:val>
          <c:extLst>
            <c:ext xmlns:c16="http://schemas.microsoft.com/office/drawing/2014/chart" uri="{C3380CC4-5D6E-409C-BE32-E72D297353CC}">
              <c16:uniqueId val="{00000001-3E1C-459D-B7AA-3C51A1DFAE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7667</c:v>
                </c:pt>
                <c:pt idx="5">
                  <c:v>7765</c:v>
                </c:pt>
                <c:pt idx="8">
                  <c:v>7811</c:v>
                </c:pt>
                <c:pt idx="11">
                  <c:v>9374</c:v>
                </c:pt>
                <c:pt idx="14">
                  <c:v>9791</c:v>
                </c:pt>
              </c:numCache>
            </c:numRef>
          </c:val>
          <c:extLst>
            <c:ext xmlns:c16="http://schemas.microsoft.com/office/drawing/2014/chart" uri="{C3380CC4-5D6E-409C-BE32-E72D297353CC}">
              <c16:uniqueId val="{00000002-3E1C-459D-B7AA-3C51A1DFAE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1C-459D-B7AA-3C51A1DFAE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1C-459D-B7AA-3C51A1DFAE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1C-459D-B7AA-3C51A1DFAE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4207</c:v>
                </c:pt>
                <c:pt idx="3">
                  <c:v>4002</c:v>
                </c:pt>
                <c:pt idx="6">
                  <c:v>3748</c:v>
                </c:pt>
                <c:pt idx="9">
                  <c:v>3522</c:v>
                </c:pt>
                <c:pt idx="12">
                  <c:v>3314</c:v>
                </c:pt>
              </c:numCache>
            </c:numRef>
          </c:val>
          <c:extLst>
            <c:ext xmlns:c16="http://schemas.microsoft.com/office/drawing/2014/chart" uri="{C3380CC4-5D6E-409C-BE32-E72D297353CC}">
              <c16:uniqueId val="{00000006-3E1C-459D-B7AA-3C51A1DFAE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385</c:v>
                </c:pt>
                <c:pt idx="3">
                  <c:v>341</c:v>
                </c:pt>
                <c:pt idx="6">
                  <c:v>296</c:v>
                </c:pt>
                <c:pt idx="9">
                  <c:v>259</c:v>
                </c:pt>
                <c:pt idx="12">
                  <c:v>213</c:v>
                </c:pt>
              </c:numCache>
            </c:numRef>
          </c:val>
          <c:extLst>
            <c:ext xmlns:c16="http://schemas.microsoft.com/office/drawing/2014/chart" uri="{C3380CC4-5D6E-409C-BE32-E72D297353CC}">
              <c16:uniqueId val="{00000007-3E1C-459D-B7AA-3C51A1DFAE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7776</c:v>
                </c:pt>
                <c:pt idx="3">
                  <c:v>7438</c:v>
                </c:pt>
                <c:pt idx="6">
                  <c:v>7334</c:v>
                </c:pt>
                <c:pt idx="9">
                  <c:v>7052</c:v>
                </c:pt>
                <c:pt idx="12">
                  <c:v>6627</c:v>
                </c:pt>
              </c:numCache>
            </c:numRef>
          </c:val>
          <c:extLst>
            <c:ext xmlns:c16="http://schemas.microsoft.com/office/drawing/2014/chart" uri="{C3380CC4-5D6E-409C-BE32-E72D297353CC}">
              <c16:uniqueId val="{00000008-3E1C-459D-B7AA-3C51A1DFAE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58</c:v>
                </c:pt>
                <c:pt idx="3">
                  <c:v>42</c:v>
                </c:pt>
                <c:pt idx="6">
                  <c:v>95</c:v>
                </c:pt>
                <c:pt idx="9">
                  <c:v>78</c:v>
                </c:pt>
                <c:pt idx="12">
                  <c:v>91</c:v>
                </c:pt>
              </c:numCache>
            </c:numRef>
          </c:val>
          <c:extLst>
            <c:ext xmlns:c16="http://schemas.microsoft.com/office/drawing/2014/chart" uri="{C3380CC4-5D6E-409C-BE32-E72D297353CC}">
              <c16:uniqueId val="{00000009-3E1C-459D-B7AA-3C51A1DFAE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22592</c:v>
                </c:pt>
                <c:pt idx="3">
                  <c:v>22968</c:v>
                </c:pt>
                <c:pt idx="6">
                  <c:v>23883</c:v>
                </c:pt>
                <c:pt idx="9">
                  <c:v>24580</c:v>
                </c:pt>
                <c:pt idx="12">
                  <c:v>25001</c:v>
                </c:pt>
              </c:numCache>
            </c:numRef>
          </c:val>
          <c:extLst>
            <c:ext xmlns:c16="http://schemas.microsoft.com/office/drawing/2014/chart" uri="{C3380CC4-5D6E-409C-BE32-E72D297353CC}">
              <c16:uniqueId val="{0000000A-3E1C-459D-B7AA-3C51A1DFAE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6566</c:v>
                </c:pt>
                <c:pt idx="2">
                  <c:v>#N/A</c:v>
                </c:pt>
                <c:pt idx="3">
                  <c:v>#N/A</c:v>
                </c:pt>
                <c:pt idx="4">
                  <c:v>5828</c:v>
                </c:pt>
                <c:pt idx="5">
                  <c:v>#N/A</c:v>
                </c:pt>
                <c:pt idx="6">
                  <c:v>#N/A</c:v>
                </c:pt>
                <c:pt idx="7">
                  <c:v>6654</c:v>
                </c:pt>
                <c:pt idx="8">
                  <c:v>#N/A</c:v>
                </c:pt>
                <c:pt idx="9">
                  <c:v>#N/A</c:v>
                </c:pt>
                <c:pt idx="10">
                  <c:v>4558</c:v>
                </c:pt>
                <c:pt idx="11">
                  <c:v>#N/A</c:v>
                </c:pt>
                <c:pt idx="12">
                  <c:v>#N/A</c:v>
                </c:pt>
                <c:pt idx="13">
                  <c:v>3327</c:v>
                </c:pt>
                <c:pt idx="14">
                  <c:v>#N/A</c:v>
                </c:pt>
              </c:numCache>
            </c:numRef>
          </c:val>
          <c:smooth val="0"/>
          <c:extLst>
            <c:ext xmlns:c16="http://schemas.microsoft.com/office/drawing/2014/chart" uri="{C3380CC4-5D6E-409C-BE32-E72D297353CC}">
              <c16:uniqueId val="{0000000B-3E1C-459D-B7AA-3C51A1DFAE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2990</c:v>
                </c:pt>
                <c:pt idx="1">
                  <c:v>3416</c:v>
                </c:pt>
                <c:pt idx="2">
                  <c:v>3420</c:v>
                </c:pt>
              </c:numCache>
            </c:numRef>
          </c:val>
          <c:extLst>
            <c:ext xmlns:c16="http://schemas.microsoft.com/office/drawing/2014/chart" uri="{C3380CC4-5D6E-409C-BE32-E72D297353CC}">
              <c16:uniqueId val="{00000000-9726-4170-816D-90926073FB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1214</c:v>
                </c:pt>
                <c:pt idx="1">
                  <c:v>2204</c:v>
                </c:pt>
                <c:pt idx="2">
                  <c:v>3190</c:v>
                </c:pt>
              </c:numCache>
            </c:numRef>
          </c:val>
          <c:extLst>
            <c:ext xmlns:c16="http://schemas.microsoft.com/office/drawing/2014/chart" uri="{C3380CC4-5D6E-409C-BE32-E72D297353CC}">
              <c16:uniqueId val="{00000001-9726-4170-816D-90926073FB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2506</c:v>
                </c:pt>
                <c:pt idx="1">
                  <c:v>2691</c:v>
                </c:pt>
                <c:pt idx="2">
                  <c:v>2131</c:v>
                </c:pt>
              </c:numCache>
            </c:numRef>
          </c:val>
          <c:extLst>
            <c:ext xmlns:c16="http://schemas.microsoft.com/office/drawing/2014/chart" uri="{C3380CC4-5D6E-409C-BE32-E72D297353CC}">
              <c16:uniqueId val="{00000002-9726-4170-816D-90926073FBC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引き続き公営企業債の元利償還金に対する繰入金は減少傾向にあるものの、平成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借り入れを行った道路整備事業（鞍川霊峰線）やクリーンセンター改修、小学校移転整備等の大型事業に係る償還が本格化したことから元利償還金は増となり、実質公債費比率の分子の金額は増となった。</a:t>
          </a:r>
        </a:p>
        <a:p>
          <a:r>
            <a:rPr kumimoji="1" lang="ja-JP" altLang="en-US" sz="1400">
              <a:latin typeface="ＭＳ ゴシック" pitchFamily="49" charset="-128"/>
              <a:ea typeface="ＭＳ ゴシック" pitchFamily="49" charset="-128"/>
            </a:rPr>
            <a:t>　令和元年度以降芸術文化整備等の大型事業の実施に伴い地方債現在高が増となっていることから、今後も実質公債費比率の分子は増加が見込まれる。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大半を占める一般会計等に係る地方債の現在高は、令和元年度以降、学校給食センターや芸術文化館の整備などにより増加している一方で、交付税措置率の高い財源を積極的に活用したことに伴い、基準財政需要額算入見込額が大幅に増となっていることに加え、上記の大型事業に係る地方債の償還に実質的に必要となる金額を減債基金に積み立てたことや、公営企業債に対する繰入見込額が減少傾向にあることにより、将来負担比率の分子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富山県氷見市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将来的な公債費の負担軽減を図るため、減債基金に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百万円の積立てを行ったほか、課題となっている公共施設等の再編整備のための基金として公共施設等再編整備基金を新設し、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また、ふるさと応援寄附金が前年度を上回り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百万円を超え、各基金への積立額が増加したことなどから、基金残高は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行財政運営が財政的に滞ることがないように必要な基金の残高を確保するとともに、適時適切に事業費の充当を実施する。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ふるさとづくり基金：魅力あるふるさとづくりを行うための事業への充当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公共施設等再編整備基金：公共施設等の再編整備事業への充当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教育文化振興基金：教育文化の振興に要する事業への充当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社会福祉事業振興基金：児童・高齢者等の社会福祉を増進させる事業への充当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ぶり奨学基金：ぶり奨学プログラム事業への充当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ふるさと応援寄附金の増加等により、特定目的基金への積立額は前年度比で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百万円の増となったが、教育文化振興基金を氷見市芸術文化館建設費への充当と減債基金への積立てのために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百万円取崩したことから、特定目的基金全体の残高は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ふるさとづくり基金、社会福祉事業振興、ぶり奨学基金：ふるさと応援寄附金の増加により基金残高も増加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公共施設等再編整備基金：決算余剰金、市有財産の売却収入の新規積立により基金残高は増加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教育文化振興基金：ふるさと応援寄附金の増加により積立額も増加したが、氷見市芸術文化館建設費への充当と減債基金への積立のために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百万円の取崩しを行ったことから、基金残高は減少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引き続きそれぞれの目的に応じて積み立てするとともに、必要に応じてその財源を活用して事業に取り組んでいく。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百万円を積み立て、財源不足対応のため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百万円を取り崩したことから、基金残高は大きく変動していない。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今後も必要な残高を確保しつつ、財源が必要となれば取り崩して、適切に対応していく。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大型施設の建設に係る過疎対策事業債の償還に備えるため、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結果、基金残高が増加した。大型施設のうち氷見市芸術文化館分については、教育文化振興基金に積み立ててあった当該施設の建設費分を取り崩し、減債基金に積み立て、氷見市しんまちこども園、氷見市子ども発達サポートセンター分については、新たに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今後、過疎対策事業債の借入に伴う償還額が年々増加していくことから、将来的な財政負担の軽減を図るため、適時適切に取崩しを実施していくとともに財政状況を勘案しながら積み立ても実施していく。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44,076
43,570
230.54
27,863,669
26,824,053
982,967
12,365,400
25,001,157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財政基盤が脆弱であることから、類似団体内平均に比べて低くなっているが、その差は平成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ポイントに対して、令和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ポイントに縮まっており、一定程度の改善傾向は見受けられる。</a:t>
          </a:r>
        </a:p>
        <a:p>
          <a:r>
            <a:rPr kumimoji="1" lang="ja-JP" altLang="en-US" sz="1300">
              <a:latin typeface="ＭＳ Ｐゴシック" panose="020B0600070205080204" pitchFamily="50" charset="-128"/>
              <a:ea typeface="ＭＳ Ｐゴシック" panose="020B0600070205080204" pitchFamily="50" charset="-128"/>
            </a:rPr>
            <a:t>　地方交付税に依存する歳入構造の中で、「氷見市行政改革プラン」に基づく行政の効率化や、中長期財政見通しを反映した予算編成など、安定的な財政運営に向けて引き続き取り組んでいく。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年度は経常一般財源収入のうち臨時財政対策債に係る金額が</a:t>
          </a:r>
          <a:r>
            <a:rPr kumimoji="1" lang="en-US" altLang="ja-JP" sz="1300">
              <a:latin typeface="ＭＳ Ｐゴシック" panose="020B0600070205080204" pitchFamily="50" charset="-128"/>
              <a:ea typeface="ＭＳ Ｐゴシック" panose="020B0600070205080204" pitchFamily="50" charset="-128"/>
            </a:rPr>
            <a:t>508,452</a:t>
          </a:r>
          <a:r>
            <a:rPr kumimoji="1" lang="ja-JP" altLang="en-US" sz="1300">
              <a:latin typeface="ＭＳ Ｐゴシック" panose="020B0600070205080204" pitchFamily="50" charset="-128"/>
              <a:ea typeface="ＭＳ Ｐゴシック" panose="020B0600070205080204" pitchFamily="50" charset="-128"/>
            </a:rPr>
            <a:t>千円減となったことから、令和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ポイント比率が上昇しているが、類似団体平均値も同様に令和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年度比で比率が上昇している。</a:t>
          </a:r>
        </a:p>
        <a:p>
          <a:r>
            <a:rPr kumimoji="1" lang="ja-JP" altLang="en-US" sz="1300">
              <a:latin typeface="ＭＳ Ｐゴシック" panose="020B0600070205080204" pitchFamily="50" charset="-128"/>
              <a:ea typeface="ＭＳ Ｐゴシック" panose="020B0600070205080204" pitchFamily="50" charset="-128"/>
            </a:rPr>
            <a:t>　そのほかの比率の上昇要因として、芸術文化館の開館に伴う管理運営経費の増や、平成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年度借り入れの過疎対策事業債償還額の増等が挙げられる。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159173</xdr:rowOff>
    </xdr:from>
    <xdr:to>
      <xdr:col>23</xdr:col>
      <xdr:colOff>133350</xdr:colOff>
      <xdr:row>61</xdr:row>
      <xdr:rowOff>6773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0327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159173</xdr:rowOff>
    </xdr:from>
    <xdr:to>
      <xdr:col>19</xdr:col>
      <xdr:colOff>133350</xdr:colOff>
      <xdr:row>62</xdr:row>
      <xdr:rowOff>4233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03273"/>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62</xdr:row>
      <xdr:rowOff>76623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3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62</xdr:row>
      <xdr:rowOff>132927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065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143950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108373</xdr:rowOff>
    </xdr:from>
    <xdr:to>
      <xdr:col>19</xdr:col>
      <xdr:colOff>184150</xdr:colOff>
      <xdr:row>59</xdr:row>
      <xdr:rowOff>38523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48700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2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年は稼働を開始した学校給食センターに係る管理運営事業費の増、新型コロナウイルスワクチン接種に係る費用等の物件費の増により金額が上昇した。令和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年度においては、新型コロナウイルスワクチン接種に係る費用が大幅に減となった一方で、芸術文化館の整備や管理運営に要する経費、ふるさと納税の受入額増に伴う経費等、物件費の増により人口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人当たりの決算額は上昇した。</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12450</xdr:rowOff>
    </xdr:from>
    <xdr:to>
      <xdr:col>23</xdr:col>
      <xdr:colOff>133350</xdr:colOff>
      <xdr:row>83</xdr:row>
      <xdr:rowOff>104370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42800"/>
          <a:ext cx="838200" cy="9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146700</xdr:rowOff>
    </xdr:from>
    <xdr:to>
      <xdr:col>19</xdr:col>
      <xdr:colOff>133350</xdr:colOff>
      <xdr:row>83</xdr:row>
      <xdr:rowOff>12450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05600"/>
          <a:ext cx="889000" cy="3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165649</xdr:rowOff>
    </xdr:from>
    <xdr:to>
      <xdr:col>15</xdr:col>
      <xdr:colOff>82550</xdr:colOff>
      <xdr:row>82</xdr:row>
      <xdr:rowOff>146700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53099"/>
          <a:ext cx="8890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107776</xdr:rowOff>
    </xdr:from>
    <xdr:to>
      <xdr:col>11</xdr:col>
      <xdr:colOff>31750</xdr:colOff>
      <xdr:row>81</xdr:row>
      <xdr:rowOff>165649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95226"/>
          <a:ext cx="889000" cy="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53570</xdr:rowOff>
    </xdr:from>
    <xdr:to>
      <xdr:col>23</xdr:col>
      <xdr:colOff>184150</xdr:colOff>
      <xdr:row>83</xdr:row>
      <xdr:rowOff>155170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70097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133100</xdr:rowOff>
    </xdr:from>
    <xdr:to>
      <xdr:col>19</xdr:col>
      <xdr:colOff>184150</xdr:colOff>
      <xdr:row>83</xdr:row>
      <xdr:rowOff>63250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73427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95900</xdr:rowOff>
    </xdr:from>
    <xdr:to>
      <xdr:col>15</xdr:col>
      <xdr:colOff>133350</xdr:colOff>
      <xdr:row>83</xdr:row>
      <xdr:rowOff>26050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36227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114849</xdr:rowOff>
    </xdr:from>
    <xdr:to>
      <xdr:col>11</xdr:col>
      <xdr:colOff>82550</xdr:colOff>
      <xdr:row>82</xdr:row>
      <xdr:rowOff>44999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55176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7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56976</xdr:rowOff>
    </xdr:from>
    <xdr:to>
      <xdr:col>7</xdr:col>
      <xdr:colOff>31750</xdr:colOff>
      <xdr:row>81</xdr:row>
      <xdr:rowOff>158576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168753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1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年度に類似団体内平均値を下回ったが、令和元年度には同指数となり、令和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ポイントの差で推移していたが、令和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となった。新陳代謝などが進まず、高齢者層における平均給料が高くなっていることから、ライスパイレス指数が国より高くなっている。</a:t>
          </a:r>
        </a:p>
        <a:p>
          <a:r>
            <a:rPr kumimoji="1" lang="ja-JP" altLang="en-US" sz="1300">
              <a:latin typeface="ＭＳ Ｐゴシック" panose="020B0600070205080204" pitchFamily="50" charset="-128"/>
              <a:ea typeface="ＭＳ Ｐゴシック" panose="020B0600070205080204" pitchFamily="50" charset="-128"/>
            </a:rPr>
            <a:t>　今後、新陳代謝等を進め、ラスパイレス指数の抑制に努めていく。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446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84</xdr:row>
      <xdr:rowOff>157956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446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157956</xdr:rowOff>
    </xdr:from>
    <xdr:to>
      <xdr:col>72</xdr:col>
      <xdr:colOff>203200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59756"/>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97631</xdr:rowOff>
    </xdr:from>
    <xdr:to>
      <xdr:col>68</xdr:col>
      <xdr:colOff>152400</xdr:colOff>
      <xdr:row>85</xdr:row>
      <xdr:rowOff>31750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499431"/>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107156</xdr:rowOff>
    </xdr:from>
    <xdr:to>
      <xdr:col>73</xdr:col>
      <xdr:colOff>44450</xdr:colOff>
      <xdr:row>85</xdr:row>
      <xdr:rowOff>37306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46831</xdr:rowOff>
    </xdr:from>
    <xdr:to>
      <xdr:col>64</xdr:col>
      <xdr:colOff>152400</xdr:colOff>
      <xdr:row>84</xdr:row>
      <xdr:rowOff>148431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4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158608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1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年度までは増加傾向にあったが、令和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年度ではわずかに減少した。類似団体内平均値との差は、令和元年度に</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人まで縮小したが、その後は拡大傾向にあり、令和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人まで拡大した。</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41769</xdr:rowOff>
    </xdr:from>
    <xdr:to>
      <xdr:col>81</xdr:col>
      <xdr:colOff>44450</xdr:colOff>
      <xdr:row>62</xdr:row>
      <xdr:rowOff>65899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67166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43110</xdr:rowOff>
    </xdr:from>
    <xdr:to>
      <xdr:col>77</xdr:col>
      <xdr:colOff>44450</xdr:colOff>
      <xdr:row>62</xdr:row>
      <xdr:rowOff>65899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73010"/>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31045</xdr:rowOff>
    </xdr:from>
    <xdr:to>
      <xdr:col>72</xdr:col>
      <xdr:colOff>203200</xdr:colOff>
      <xdr:row>62</xdr:row>
      <xdr:rowOff>43110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609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116699</xdr:rowOff>
    </xdr:from>
    <xdr:to>
      <xdr:col>68</xdr:col>
      <xdr:colOff>152400</xdr:colOff>
      <xdr:row>62</xdr:row>
      <xdr:rowOff>31045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75149"/>
          <a:ext cx="889000" cy="8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162419</xdr:rowOff>
    </xdr:from>
    <xdr:to>
      <xdr:col>81</xdr:col>
      <xdr:colOff>95250</xdr:colOff>
      <xdr:row>62</xdr:row>
      <xdr:rowOff>92569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7496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6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15099</xdr:rowOff>
    </xdr:from>
    <xdr:to>
      <xdr:col>77</xdr:col>
      <xdr:colOff>95250</xdr:colOff>
      <xdr:row>62</xdr:row>
      <xdr:rowOff>116699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126876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13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163760</xdr:rowOff>
    </xdr:from>
    <xdr:to>
      <xdr:col>73</xdr:col>
      <xdr:colOff>44450</xdr:colOff>
      <xdr:row>62</xdr:row>
      <xdr:rowOff>93910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9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151695</xdr:rowOff>
    </xdr:from>
    <xdr:to>
      <xdr:col>68</xdr:col>
      <xdr:colOff>203200</xdr:colOff>
      <xdr:row>62</xdr:row>
      <xdr:rowOff>81845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92022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65899</xdr:rowOff>
    </xdr:from>
    <xdr:to>
      <xdr:col>64</xdr:col>
      <xdr:colOff>152400</xdr:colOff>
      <xdr:row>61</xdr:row>
      <xdr:rowOff>167499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2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6226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93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り入れを行った道路整備事業（鞍川霊峰線）やクリーンセンター改修、小学校移転整備等の大型事業に係る償還が本格化したため、単年度の実質公債費比率は上昇したものの、令和元年度の単年度比率と同程度だったこと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カ年平均の実質公債費比率は上昇しなかった。</a:t>
          </a:r>
        </a:p>
        <a:p>
          <a:r>
            <a:rPr kumimoji="1" lang="ja-JP" altLang="en-US" sz="1300">
              <a:latin typeface="ＭＳ Ｐゴシック" panose="020B0600070205080204" pitchFamily="50" charset="-128"/>
              <a:ea typeface="ＭＳ Ｐゴシック" panose="020B0600070205080204" pitchFamily="50" charset="-128"/>
            </a:rPr>
            <a:t>　令和元年度以降整備を行ってきた大型事業に係る地方債の償還が予定されていることから、実質公債費比率は上昇が見込まれる。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72269</xdr:rowOff>
    </xdr:from>
    <xdr:to>
      <xdr:col>81</xdr:col>
      <xdr:colOff>44450</xdr:colOff>
      <xdr:row>43</xdr:row>
      <xdr:rowOff>72269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49288</xdr:rowOff>
    </xdr:from>
    <xdr:to>
      <xdr:col>77</xdr:col>
      <xdr:colOff>44450</xdr:colOff>
      <xdr:row>43</xdr:row>
      <xdr:rowOff>72269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37798</xdr:rowOff>
    </xdr:from>
    <xdr:to>
      <xdr:col>72</xdr:col>
      <xdr:colOff>203200</xdr:colOff>
      <xdr:row>43</xdr:row>
      <xdr:rowOff>49288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37798</xdr:rowOff>
    </xdr:from>
    <xdr:to>
      <xdr:col>68</xdr:col>
      <xdr:colOff>152400</xdr:colOff>
      <xdr:row>43</xdr:row>
      <xdr:rowOff>37798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21469</xdr:rowOff>
    </xdr:from>
    <xdr:to>
      <xdr:col>81</xdr:col>
      <xdr:colOff>95250</xdr:colOff>
      <xdr:row>43</xdr:row>
      <xdr:rowOff>123069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164996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21469</xdr:rowOff>
    </xdr:from>
    <xdr:to>
      <xdr:col>77</xdr:col>
      <xdr:colOff>95250</xdr:colOff>
      <xdr:row>43</xdr:row>
      <xdr:rowOff>123069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107846</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169938</xdr:rowOff>
    </xdr:from>
    <xdr:to>
      <xdr:col>73</xdr:col>
      <xdr:colOff>44450</xdr:colOff>
      <xdr:row>43</xdr:row>
      <xdr:rowOff>100088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84865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158448</xdr:rowOff>
    </xdr:from>
    <xdr:to>
      <xdr:col>68</xdr:col>
      <xdr:colOff>203200</xdr:colOff>
      <xdr:row>43</xdr:row>
      <xdr:rowOff>88598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73375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158448</xdr:rowOff>
    </xdr:from>
    <xdr:to>
      <xdr:col>64</xdr:col>
      <xdr:colOff>152400</xdr:colOff>
      <xdr:row>43</xdr:row>
      <xdr:rowOff>88598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73375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以降、学校給食センターや芸術文化館の整備などにより地方債現在高は増加しているが、交付税措置率の高い財源を積極的に活用していることや、上記の大型事業に係る地方債の償還に実質的に必要となる金額を減債基金てに積み立てていることなどから、将来負担比率は減少傾向となっている。</a:t>
          </a:r>
        </a:p>
        <a:p>
          <a:r>
            <a:rPr kumimoji="1" lang="ja-JP" altLang="en-US" sz="1300">
              <a:latin typeface="ＭＳ Ｐゴシック" panose="020B0600070205080204" pitchFamily="50" charset="-128"/>
              <a:ea typeface="ＭＳ Ｐゴシック" panose="020B0600070205080204" pitchFamily="50" charset="-128"/>
            </a:rPr>
            <a:t>　一方で、大型事業に係る地方債の償還が進み減債基金の残高が減少するにつれ、将来負担比率の上昇が見込まれる。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32334</xdr:rowOff>
    </xdr:from>
    <xdr:to>
      <xdr:col>81</xdr:col>
      <xdr:colOff>44450</xdr:colOff>
      <xdr:row>15</xdr:row>
      <xdr:rowOff>81559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604084"/>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81559</xdr:rowOff>
    </xdr:from>
    <xdr:to>
      <xdr:col>77</xdr:col>
      <xdr:colOff>44450</xdr:colOff>
      <xdr:row>16</xdr:row>
      <xdr:rowOff>15799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53309"/>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159258</xdr:rowOff>
    </xdr:from>
    <xdr:to>
      <xdr:col>72</xdr:col>
      <xdr:colOff>203200</xdr:colOff>
      <xdr:row>16</xdr:row>
      <xdr:rowOff>15799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731008"/>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159258</xdr:rowOff>
    </xdr:from>
    <xdr:to>
      <xdr:col>68</xdr:col>
      <xdr:colOff>152400</xdr:colOff>
      <xdr:row>16</xdr:row>
      <xdr:rowOff>25933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731008"/>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152984</xdr:rowOff>
    </xdr:from>
    <xdr:to>
      <xdr:col>81</xdr:col>
      <xdr:colOff>95250</xdr:colOff>
      <xdr:row>15</xdr:row>
      <xdr:rowOff>83134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125061</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2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30759</xdr:rowOff>
    </xdr:from>
    <xdr:to>
      <xdr:col>77</xdr:col>
      <xdr:colOff>95250</xdr:colOff>
      <xdr:row>15</xdr:row>
      <xdr:rowOff>132359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117136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68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108458</xdr:rowOff>
    </xdr:from>
    <xdr:to>
      <xdr:col>68</xdr:col>
      <xdr:colOff>203200</xdr:colOff>
      <xdr:row>16</xdr:row>
      <xdr:rowOff>38608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23385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6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146583</xdr:rowOff>
    </xdr:from>
    <xdr:to>
      <xdr:col>64</xdr:col>
      <xdr:colOff>152400</xdr:colOff>
      <xdr:row>16</xdr:row>
      <xdr:rowOff>76733</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7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61510</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0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44,076
43,570
230.54
27,863,669
26,824,053
982,967
12,365,400
25,001,157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年度は、消防広域化に伴い消防職員の人件費が補助費へと移行したことから、類似団体内平均値を下回った。令和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年度は条例改正に伴い、消防団員の出動報酬が新たに人件費として整理されることから比率は上昇したが、令和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年度比で類似団体平均値との差に変化は生じていない。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82550</xdr:rowOff>
    </xdr:from>
    <xdr:to>
      <xdr:col>24</xdr:col>
      <xdr:colOff>25400</xdr:colOff>
      <xdr:row>36</xdr:row>
      <xdr:rowOff>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83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82550</xdr:rowOff>
    </xdr:from>
    <xdr:to>
      <xdr:col>19</xdr:col>
      <xdr:colOff>187325</xdr:colOff>
      <xdr:row>39</xdr:row>
      <xdr:rowOff>44450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833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39</xdr:row>
      <xdr:rowOff>44450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6350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1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31750</xdr:rowOff>
    </xdr:from>
    <xdr:to>
      <xdr:col>20</xdr:col>
      <xdr:colOff>38100</xdr:colOff>
      <xdr:row>35</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165100</xdr:rowOff>
    </xdr:from>
    <xdr:to>
      <xdr:col>15</xdr:col>
      <xdr:colOff>149225</xdr:colOff>
      <xdr:row>39</xdr:row>
      <xdr:rowOff>95250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80027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ふるさと納税の増による充当財源の増等に伴い、令和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年度決算では比率が大きく改善した。令和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年度も同様にふるさと納税は増加傾向が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続いているものの、開館した芸術文化館の管理運営経費等が増となったことから比率は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4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123190</xdr:rowOff>
    </xdr:from>
    <xdr:to>
      <xdr:col>78</xdr:col>
      <xdr:colOff>69850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94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149860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年度に保育園が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園減となったことにより比率が大きく下降している。充当可能一般財源の変化はあるものの、経常経費を充当している扶助費の金額は、およそ横ばいで推移している。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53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1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年度に下水道事業会計が法適用移行したことに伴い、類似団体平均値との差が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ポイントまで縮まり、以降同程度の水準で推移している。令和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年度は、医療費の増等に伴う後期高齢者医療事業に関連する繰出金の増等により、比率は微増した。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97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9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59</xdr:row>
      <xdr:rowOff>85090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9678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92710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0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年度は、それぞれ下水道事業会計の法適用移行、消防広域事務委託の開始に伴い比率が大きく上昇した。令和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ポイント比率が上昇したが、これは開館した芸術文化館の管理運営経費等の増によるものである。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43180</xdr:rowOff>
    </xdr:from>
    <xdr:to>
      <xdr:col>82</xdr:col>
      <xdr:colOff>107950</xdr:colOff>
      <xdr:row>35</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439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107950</xdr:rowOff>
    </xdr:from>
    <xdr:to>
      <xdr:col>78</xdr:col>
      <xdr:colOff>69850</xdr:colOff>
      <xdr:row>35</xdr:row>
      <xdr:rowOff>43180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9372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165100</xdr:rowOff>
    </xdr:from>
    <xdr:to>
      <xdr:col>73</xdr:col>
      <xdr:colOff>180975</xdr:colOff>
      <xdr:row>34</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822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165100</xdr:rowOff>
    </xdr:from>
    <xdr:to>
      <xdr:col>69</xdr:col>
      <xdr:colOff>92075</xdr:colOff>
      <xdr:row>34</xdr:row>
      <xdr:rowOff>5080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822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163830</xdr:rowOff>
    </xdr:from>
    <xdr:to>
      <xdr:col>78</xdr:col>
      <xdr:colOff>120650</xdr:colOff>
      <xdr:row>35</xdr:row>
      <xdr:rowOff>93980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104157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6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57150</xdr:rowOff>
    </xdr:from>
    <xdr:to>
      <xdr:col>74</xdr:col>
      <xdr:colOff>31750</xdr:colOff>
      <xdr:row>34</xdr:row>
      <xdr:rowOff>158750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114300</xdr:rowOff>
    </xdr:from>
    <xdr:to>
      <xdr:col>69</xdr:col>
      <xdr:colOff>142875</xdr:colOff>
      <xdr:row>34</xdr:row>
      <xdr:rowOff>44450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54627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125730</xdr:rowOff>
    </xdr:from>
    <xdr:to>
      <xdr:col>65</xdr:col>
      <xdr:colOff>53975</xdr:colOff>
      <xdr:row>34</xdr:row>
      <xdr:rowOff>55880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66057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年度は普通交付税の増等による一般財源の増等により比率が大きく下降したことに加え、類似団体平均値との差も縮まったが、平成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年度に借り入れた過疎対策事業債の償還が本格化したことから、類似団体平均値との差は再び開いた。</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62992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766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67563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766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67563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4315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49276</xdr:rowOff>
    </xdr:from>
    <xdr:to>
      <xdr:col>11</xdr:col>
      <xdr:colOff>9525</xdr:colOff>
      <xdr:row>78</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22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公債費では、類似団体内平均値を上回る水準にあったが、公債費以外では下回る水準となっており、経常収支比率を特に高めている要因は公債費であることがわかる。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85852</xdr:rowOff>
    </xdr:from>
    <xdr:to>
      <xdr:col>82</xdr:col>
      <xdr:colOff>107950</xdr:colOff>
      <xdr:row>75</xdr:row>
      <xdr:rowOff>60706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77315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85852</xdr:rowOff>
    </xdr:from>
    <xdr:to>
      <xdr:col>78</xdr:col>
      <xdr:colOff>69850</xdr:colOff>
      <xdr:row>75</xdr:row>
      <xdr:rowOff>152146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77315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30987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108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061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35052</xdr:rowOff>
    </xdr:from>
    <xdr:to>
      <xdr:col>78</xdr:col>
      <xdr:colOff>120650</xdr:colOff>
      <xdr:row>74</xdr:row>
      <xdr:rowOff>136652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146829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128176</xdr:rowOff>
    </xdr:from>
    <xdr:to>
      <xdr:col>29</xdr:col>
      <xdr:colOff>127000</xdr:colOff>
      <xdr:row>17</xdr:row>
      <xdr:rowOff>152208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90451"/>
          <a:ext cx="647700" cy="24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152208</xdr:rowOff>
    </xdr:from>
    <xdr:to>
      <xdr:col>26</xdr:col>
      <xdr:colOff>50800</xdr:colOff>
      <xdr:row>17</xdr:row>
      <xdr:rowOff>169881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14483"/>
          <a:ext cx="698500" cy="17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169881</xdr:rowOff>
    </xdr:from>
    <xdr:to>
      <xdr:col>22</xdr:col>
      <xdr:colOff>114300</xdr:colOff>
      <xdr:row>18</xdr:row>
      <xdr:rowOff>82771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32156"/>
          <a:ext cx="698500" cy="84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82442</xdr:rowOff>
    </xdr:from>
    <xdr:to>
      <xdr:col>18</xdr:col>
      <xdr:colOff>177800</xdr:colOff>
      <xdr:row>18</xdr:row>
      <xdr:rowOff>82771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16167"/>
          <a:ext cx="698500" cy="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77376</xdr:rowOff>
    </xdr:from>
    <xdr:to>
      <xdr:col>29</xdr:col>
      <xdr:colOff>177800</xdr:colOff>
      <xdr:row>18</xdr:row>
      <xdr:rowOff>7526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3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49453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01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101408</xdr:rowOff>
    </xdr:from>
    <xdr:to>
      <xdr:col>26</xdr:col>
      <xdr:colOff>101600</xdr:colOff>
      <xdr:row>18</xdr:row>
      <xdr:rowOff>31558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63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16335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50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119081</xdr:rowOff>
    </xdr:from>
    <xdr:to>
      <xdr:col>22</xdr:col>
      <xdr:colOff>165100</xdr:colOff>
      <xdr:row>18</xdr:row>
      <xdr:rowOff>49231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81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34008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6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31971</xdr:rowOff>
    </xdr:from>
    <xdr:to>
      <xdr:col>19</xdr:col>
      <xdr:colOff>38100</xdr:colOff>
      <xdr:row>18</xdr:row>
      <xdr:rowOff>133571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6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118348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5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31642</xdr:rowOff>
    </xdr:from>
    <xdr:to>
      <xdr:col>15</xdr:col>
      <xdr:colOff>101600</xdr:colOff>
      <xdr:row>18</xdr:row>
      <xdr:rowOff>133242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65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118019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5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44769</xdr:rowOff>
    </xdr:from>
    <xdr:to>
      <xdr:col>29</xdr:col>
      <xdr:colOff>127000</xdr:colOff>
      <xdr:row>35</xdr:row>
      <xdr:rowOff>141794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655119"/>
          <a:ext cx="647700" cy="97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141794</xdr:rowOff>
    </xdr:from>
    <xdr:to>
      <xdr:col>26</xdr:col>
      <xdr:colOff>50800</xdr:colOff>
      <xdr:row>35</xdr:row>
      <xdr:rowOff>147280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752144"/>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135230</xdr:rowOff>
    </xdr:from>
    <xdr:to>
      <xdr:col>22</xdr:col>
      <xdr:colOff>114300</xdr:colOff>
      <xdr:row>35</xdr:row>
      <xdr:rowOff>147280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745580"/>
          <a:ext cx="698500" cy="1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135230</xdr:rowOff>
    </xdr:from>
    <xdr:to>
      <xdr:col>18</xdr:col>
      <xdr:colOff>177800</xdr:colOff>
      <xdr:row>35</xdr:row>
      <xdr:rowOff>295674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745580"/>
          <a:ext cx="698500" cy="16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336869</xdr:rowOff>
    </xdr:from>
    <xdr:to>
      <xdr:col>29</xdr:col>
      <xdr:colOff>177800</xdr:colOff>
      <xdr:row>35</xdr:row>
      <xdr:rowOff>95569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604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181946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44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90994</xdr:rowOff>
    </xdr:from>
    <xdr:to>
      <xdr:col>26</xdr:col>
      <xdr:colOff>101600</xdr:colOff>
      <xdr:row>35</xdr:row>
      <xdr:rowOff>192594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0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202771</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47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96480</xdr:rowOff>
    </xdr:from>
    <xdr:to>
      <xdr:col>22</xdr:col>
      <xdr:colOff>165100</xdr:colOff>
      <xdr:row>35</xdr:row>
      <xdr:rowOff>198080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70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208257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4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84430</xdr:rowOff>
    </xdr:from>
    <xdr:to>
      <xdr:col>19</xdr:col>
      <xdr:colOff>38100</xdr:colOff>
      <xdr:row>35</xdr:row>
      <xdr:rowOff>186030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69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196207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6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244874</xdr:rowOff>
    </xdr:from>
    <xdr:to>
      <xdr:col>15</xdr:col>
      <xdr:colOff>101600</xdr:colOff>
      <xdr:row>36</xdr:row>
      <xdr:rowOff>3574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55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13751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62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44,076
43,570
230.54
27,863,669
26,824,053
982,967
12,365,400
25,001,157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96707</xdr:rowOff>
    </xdr:from>
    <xdr:to>
      <xdr:col>24</xdr:col>
      <xdr:colOff>63500</xdr:colOff>
      <xdr:row>35</xdr:row>
      <xdr:rowOff>126654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97457"/>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126654</xdr:rowOff>
    </xdr:from>
    <xdr:to>
      <xdr:col>19</xdr:col>
      <xdr:colOff>177800</xdr:colOff>
      <xdr:row>35</xdr:row>
      <xdr:rowOff>151685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27404"/>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151685</xdr:rowOff>
    </xdr:from>
    <xdr:to>
      <xdr:col>15</xdr:col>
      <xdr:colOff>50800</xdr:colOff>
      <xdr:row>37</xdr:row>
      <xdr:rowOff>1299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52435"/>
          <a:ext cx="889000" cy="19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136402</xdr:rowOff>
    </xdr:from>
    <xdr:to>
      <xdr:col>10</xdr:col>
      <xdr:colOff>114300</xdr:colOff>
      <xdr:row>37</xdr:row>
      <xdr:rowOff>1299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08602"/>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45907</xdr:rowOff>
    </xdr:from>
    <xdr:to>
      <xdr:col>24</xdr:col>
      <xdr:colOff>114300</xdr:colOff>
      <xdr:row>35</xdr:row>
      <xdr:rowOff>147507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24334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75854</xdr:rowOff>
    </xdr:from>
    <xdr:to>
      <xdr:col>20</xdr:col>
      <xdr:colOff>38100</xdr:colOff>
      <xdr:row>36</xdr:row>
      <xdr:rowOff>6004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168581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100885</xdr:rowOff>
    </xdr:from>
    <xdr:to>
      <xdr:col>15</xdr:col>
      <xdr:colOff>101600</xdr:colOff>
      <xdr:row>36</xdr:row>
      <xdr:rowOff>31035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22162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9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121949</xdr:rowOff>
    </xdr:from>
    <xdr:to>
      <xdr:col>10</xdr:col>
      <xdr:colOff>165100</xdr:colOff>
      <xdr:row>37</xdr:row>
      <xdr:rowOff>52099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9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43226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8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85602</xdr:rowOff>
    </xdr:from>
    <xdr:to>
      <xdr:col>6</xdr:col>
      <xdr:colOff>38100</xdr:colOff>
      <xdr:row>37</xdr:row>
      <xdr:rowOff>15752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6879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154705</xdr:rowOff>
    </xdr:from>
    <xdr:to>
      <xdr:col>24</xdr:col>
      <xdr:colOff>63500</xdr:colOff>
      <xdr:row>57</xdr:row>
      <xdr:rowOff>82083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55905"/>
          <a:ext cx="838200" cy="9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82083</xdr:rowOff>
    </xdr:from>
    <xdr:to>
      <xdr:col>19</xdr:col>
      <xdr:colOff>177800</xdr:colOff>
      <xdr:row>57</xdr:row>
      <xdr:rowOff>129861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4733"/>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129861</xdr:rowOff>
    </xdr:from>
    <xdr:to>
      <xdr:col>15</xdr:col>
      <xdr:colOff>50800</xdr:colOff>
      <xdr:row>57</xdr:row>
      <xdr:rowOff>151495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2511"/>
          <a:ext cx="889000" cy="2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151495</xdr:rowOff>
    </xdr:from>
    <xdr:to>
      <xdr:col>10</xdr:col>
      <xdr:colOff>114300</xdr:colOff>
      <xdr:row>58</xdr:row>
      <xdr:rowOff>51241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4145"/>
          <a:ext cx="889000" cy="7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103905</xdr:rowOff>
    </xdr:from>
    <xdr:to>
      <xdr:col>24</xdr:col>
      <xdr:colOff>114300</xdr:colOff>
      <xdr:row>57</xdr:row>
      <xdr:rowOff>34055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82332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31283</xdr:rowOff>
    </xdr:from>
    <xdr:to>
      <xdr:col>20</xdr:col>
      <xdr:colOff>38100</xdr:colOff>
      <xdr:row>57</xdr:row>
      <xdr:rowOff>132883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124010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79061</xdr:rowOff>
    </xdr:from>
    <xdr:to>
      <xdr:col>15</xdr:col>
      <xdr:colOff>101600</xdr:colOff>
      <xdr:row>58</xdr:row>
      <xdr:rowOff>9211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4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100695</xdr:rowOff>
    </xdr:from>
    <xdr:to>
      <xdr:col>10</xdr:col>
      <xdr:colOff>165100</xdr:colOff>
      <xdr:row>58</xdr:row>
      <xdr:rowOff>30845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21972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xdr:rowOff>
    </xdr:from>
    <xdr:to>
      <xdr:col>6</xdr:col>
      <xdr:colOff>38100</xdr:colOff>
      <xdr:row>58</xdr:row>
      <xdr:rowOff>102041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93168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124155</xdr:rowOff>
    </xdr:from>
    <xdr:to>
      <xdr:col>24</xdr:col>
      <xdr:colOff>63500</xdr:colOff>
      <xdr:row>77</xdr:row>
      <xdr:rowOff>146695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25805"/>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84082</xdr:rowOff>
    </xdr:from>
    <xdr:to>
      <xdr:col>19</xdr:col>
      <xdr:colOff>177800</xdr:colOff>
      <xdr:row>77</xdr:row>
      <xdr:rowOff>124155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85732"/>
          <a:ext cx="889000" cy="4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84082</xdr:rowOff>
    </xdr:from>
    <xdr:to>
      <xdr:col>15</xdr:col>
      <xdr:colOff>50800</xdr:colOff>
      <xdr:row>78</xdr:row>
      <xdr:rowOff>20713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85732"/>
          <a:ext cx="889000" cy="10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20713</xdr:rowOff>
    </xdr:from>
    <xdr:to>
      <xdr:col>10</xdr:col>
      <xdr:colOff>114300</xdr:colOff>
      <xdr:row>78</xdr:row>
      <xdr:rowOff>22154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93813"/>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95895</xdr:rowOff>
    </xdr:from>
    <xdr:to>
      <xdr:col>24</xdr:col>
      <xdr:colOff>114300</xdr:colOff>
      <xdr:row>78</xdr:row>
      <xdr:rowOff>26045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74322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73355</xdr:rowOff>
    </xdr:from>
    <xdr:to>
      <xdr:col>20</xdr:col>
      <xdr:colOff>38100</xdr:colOff>
      <xdr:row>78</xdr:row>
      <xdr:rowOff>3505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166082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33282</xdr:rowOff>
    </xdr:from>
    <xdr:to>
      <xdr:col>15</xdr:col>
      <xdr:colOff>101600</xdr:colOff>
      <xdr:row>77</xdr:row>
      <xdr:rowOff>134882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151409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1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141363</xdr:rowOff>
    </xdr:from>
    <xdr:to>
      <xdr:col>10</xdr:col>
      <xdr:colOff>165100</xdr:colOff>
      <xdr:row>78</xdr:row>
      <xdr:rowOff>71513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88040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11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142804</xdr:rowOff>
    </xdr:from>
    <xdr:to>
      <xdr:col>6</xdr:col>
      <xdr:colOff>38100</xdr:colOff>
      <xdr:row>78</xdr:row>
      <xdr:rowOff>72954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45149</xdr:rowOff>
    </xdr:from>
    <xdr:to>
      <xdr:col>24</xdr:col>
      <xdr:colOff>63500</xdr:colOff>
      <xdr:row>96</xdr:row>
      <xdr:rowOff>164667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04349"/>
          <a:ext cx="838200" cy="1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45149</xdr:rowOff>
    </xdr:from>
    <xdr:to>
      <xdr:col>19</xdr:col>
      <xdr:colOff>177800</xdr:colOff>
      <xdr:row>97</xdr:row>
      <xdr:rowOff>108852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04349"/>
          <a:ext cx="889000" cy="2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108852</xdr:rowOff>
    </xdr:from>
    <xdr:to>
      <xdr:col>15</xdr:col>
      <xdr:colOff>50800</xdr:colOff>
      <xdr:row>97</xdr:row>
      <xdr:rowOff>153073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39502"/>
          <a:ext cx="889000" cy="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153073</xdr:rowOff>
    </xdr:from>
    <xdr:to>
      <xdr:col>10</xdr:col>
      <xdr:colOff>114300</xdr:colOff>
      <xdr:row>98</xdr:row>
      <xdr:rowOff>9474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83723"/>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113867</xdr:rowOff>
    </xdr:from>
    <xdr:to>
      <xdr:col>24</xdr:col>
      <xdr:colOff>114300</xdr:colOff>
      <xdr:row>97</xdr:row>
      <xdr:rowOff>44017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7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92294</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165799</xdr:rowOff>
    </xdr:from>
    <xdr:to>
      <xdr:col>20</xdr:col>
      <xdr:colOff>38100</xdr:colOff>
      <xdr:row>96</xdr:row>
      <xdr:rowOff>95949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87076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4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58052</xdr:rowOff>
    </xdr:from>
    <xdr:to>
      <xdr:col>15</xdr:col>
      <xdr:colOff>101600</xdr:colOff>
      <xdr:row>97</xdr:row>
      <xdr:rowOff>159652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150779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8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102273</xdr:rowOff>
    </xdr:from>
    <xdr:to>
      <xdr:col>10</xdr:col>
      <xdr:colOff>165100</xdr:colOff>
      <xdr:row>98</xdr:row>
      <xdr:rowOff>32423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23550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130124</xdr:rowOff>
    </xdr:from>
    <xdr:to>
      <xdr:col>6</xdr:col>
      <xdr:colOff>38100</xdr:colOff>
      <xdr:row>98</xdr:row>
      <xdr:rowOff>60274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51401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47117</xdr:rowOff>
    </xdr:from>
    <xdr:to>
      <xdr:col>55</xdr:col>
      <xdr:colOff>0</xdr:colOff>
      <xdr:row>36</xdr:row>
      <xdr:rowOff>89850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19317"/>
          <a:ext cx="838200" cy="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65687</xdr:rowOff>
    </xdr:from>
    <xdr:to>
      <xdr:col>50</xdr:col>
      <xdr:colOff>114300</xdr:colOff>
      <xdr:row>36</xdr:row>
      <xdr:rowOff>89850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552087"/>
          <a:ext cx="889000" cy="70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65687</xdr:rowOff>
    </xdr:from>
    <xdr:to>
      <xdr:col>45</xdr:col>
      <xdr:colOff>177800</xdr:colOff>
      <xdr:row>37</xdr:row>
      <xdr:rowOff>134358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552087"/>
          <a:ext cx="889000" cy="9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68541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124925</xdr:rowOff>
    </xdr:from>
    <xdr:to>
      <xdr:col>41</xdr:col>
      <xdr:colOff>50800</xdr:colOff>
      <xdr:row>37</xdr:row>
      <xdr:rowOff>134358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68575"/>
          <a:ext cx="8890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107060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167767</xdr:rowOff>
    </xdr:from>
    <xdr:to>
      <xdr:col>55</xdr:col>
      <xdr:colOff>50800</xdr:colOff>
      <xdr:row>36</xdr:row>
      <xdr:rowOff>97917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146194</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4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39050</xdr:rowOff>
    </xdr:from>
    <xdr:to>
      <xdr:col>50</xdr:col>
      <xdr:colOff>165100</xdr:colOff>
      <xdr:row>36</xdr:row>
      <xdr:rowOff>140650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131777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0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14887</xdr:rowOff>
    </xdr:from>
    <xdr:to>
      <xdr:col>46</xdr:col>
      <xdr:colOff>38100</xdr:colOff>
      <xdr:row>32</xdr:row>
      <xdr:rowOff>116487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5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107614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59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83558</xdr:rowOff>
    </xdr:from>
    <xdr:to>
      <xdr:col>41</xdr:col>
      <xdr:colOff>101600</xdr:colOff>
      <xdr:row>38</xdr:row>
      <xdr:rowOff>13708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1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74125</xdr:rowOff>
    </xdr:from>
    <xdr:to>
      <xdr:col>36</xdr:col>
      <xdr:colOff>165100</xdr:colOff>
      <xdr:row>38</xdr:row>
      <xdr:rowOff>4275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166852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111841</xdr:rowOff>
    </xdr:from>
    <xdr:to>
      <xdr:col>55</xdr:col>
      <xdr:colOff>0</xdr:colOff>
      <xdr:row>54</xdr:row>
      <xdr:rowOff>127318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370141"/>
          <a:ext cx="8382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123142</xdr:rowOff>
    </xdr:from>
    <xdr:to>
      <xdr:col>50</xdr:col>
      <xdr:colOff>114300</xdr:colOff>
      <xdr:row>54</xdr:row>
      <xdr:rowOff>127318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381442"/>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123142</xdr:rowOff>
    </xdr:from>
    <xdr:to>
      <xdr:col>45</xdr:col>
      <xdr:colOff>177800</xdr:colOff>
      <xdr:row>55</xdr:row>
      <xdr:rowOff>35222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381442"/>
          <a:ext cx="889000" cy="8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35222</xdr:rowOff>
    </xdr:from>
    <xdr:to>
      <xdr:col>41</xdr:col>
      <xdr:colOff>50800</xdr:colOff>
      <xdr:row>57</xdr:row>
      <xdr:rowOff>42294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464972"/>
          <a:ext cx="889000" cy="3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61041</xdr:rowOff>
    </xdr:from>
    <xdr:to>
      <xdr:col>55</xdr:col>
      <xdr:colOff>50800</xdr:colOff>
      <xdr:row>54</xdr:row>
      <xdr:rowOff>162641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3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83918</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17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76518</xdr:rowOff>
    </xdr:from>
    <xdr:to>
      <xdr:col>50</xdr:col>
      <xdr:colOff>165100</xdr:colOff>
      <xdr:row>55</xdr:row>
      <xdr:rowOff>6668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3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23195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11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72342</xdr:rowOff>
    </xdr:from>
    <xdr:to>
      <xdr:col>46</xdr:col>
      <xdr:colOff>38100</xdr:colOff>
      <xdr:row>55</xdr:row>
      <xdr:rowOff>2492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33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19019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10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155872</xdr:rowOff>
    </xdr:from>
    <xdr:to>
      <xdr:col>41</xdr:col>
      <xdr:colOff>101600</xdr:colOff>
      <xdr:row>55</xdr:row>
      <xdr:rowOff>86022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102549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18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162944</xdr:rowOff>
    </xdr:from>
    <xdr:to>
      <xdr:col>36</xdr:col>
      <xdr:colOff>165100</xdr:colOff>
      <xdr:row>57</xdr:row>
      <xdr:rowOff>93094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84221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5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4162</xdr:rowOff>
    </xdr:from>
    <xdr:to>
      <xdr:col>55</xdr:col>
      <xdr:colOff>0</xdr:colOff>
      <xdr:row>75</xdr:row>
      <xdr:rowOff>23343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862912"/>
          <a:ext cx="838200" cy="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23343</xdr:rowOff>
    </xdr:from>
    <xdr:to>
      <xdr:col>50</xdr:col>
      <xdr:colOff>114300</xdr:colOff>
      <xdr:row>75</xdr:row>
      <xdr:rowOff>134606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882093"/>
          <a:ext cx="889000" cy="1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134606</xdr:rowOff>
    </xdr:from>
    <xdr:to>
      <xdr:col>45</xdr:col>
      <xdr:colOff>177800</xdr:colOff>
      <xdr:row>76</xdr:row>
      <xdr:rowOff>152219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993356"/>
          <a:ext cx="889000" cy="18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152219</xdr:rowOff>
    </xdr:from>
    <xdr:to>
      <xdr:col>41</xdr:col>
      <xdr:colOff>50800</xdr:colOff>
      <xdr:row>78</xdr:row>
      <xdr:rowOff>110776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182419"/>
          <a:ext cx="889000" cy="30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124812</xdr:rowOff>
    </xdr:from>
    <xdr:to>
      <xdr:col>55</xdr:col>
      <xdr:colOff>50800</xdr:colOff>
      <xdr:row>75</xdr:row>
      <xdr:rowOff>54962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8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147689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66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143993</xdr:rowOff>
    </xdr:from>
    <xdr:to>
      <xdr:col>50</xdr:col>
      <xdr:colOff>165100</xdr:colOff>
      <xdr:row>75</xdr:row>
      <xdr:rowOff>74143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8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90670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60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83806</xdr:rowOff>
    </xdr:from>
    <xdr:to>
      <xdr:col>46</xdr:col>
      <xdr:colOff>38100</xdr:colOff>
      <xdr:row>76</xdr:row>
      <xdr:rowOff>13956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30483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7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101419</xdr:rowOff>
    </xdr:from>
    <xdr:to>
      <xdr:col>41</xdr:col>
      <xdr:colOff>101600</xdr:colOff>
      <xdr:row>77</xdr:row>
      <xdr:rowOff>31569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48096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0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59976</xdr:rowOff>
    </xdr:from>
    <xdr:to>
      <xdr:col>36</xdr:col>
      <xdr:colOff>165100</xdr:colOff>
      <xdr:row>78</xdr:row>
      <xdr:rowOff>161576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152703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138829</xdr:rowOff>
    </xdr:from>
    <xdr:to>
      <xdr:col>55</xdr:col>
      <xdr:colOff>0</xdr:colOff>
      <xdr:row>98</xdr:row>
      <xdr:rowOff>16399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769479"/>
          <a:ext cx="838200" cy="4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12455</xdr:rowOff>
    </xdr:from>
    <xdr:to>
      <xdr:col>50</xdr:col>
      <xdr:colOff>114300</xdr:colOff>
      <xdr:row>97</xdr:row>
      <xdr:rowOff>138829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643105"/>
          <a:ext cx="889000" cy="12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165760</xdr:rowOff>
    </xdr:from>
    <xdr:to>
      <xdr:col>45</xdr:col>
      <xdr:colOff>177800</xdr:colOff>
      <xdr:row>97</xdr:row>
      <xdr:rowOff>12455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624960"/>
          <a:ext cx="889000" cy="1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165760</xdr:rowOff>
    </xdr:from>
    <xdr:to>
      <xdr:col>41</xdr:col>
      <xdr:colOff>50800</xdr:colOff>
      <xdr:row>97</xdr:row>
      <xdr:rowOff>154273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624960"/>
          <a:ext cx="889000" cy="15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137049</xdr:rowOff>
    </xdr:from>
    <xdr:to>
      <xdr:col>55</xdr:col>
      <xdr:colOff>50800</xdr:colOff>
      <xdr:row>98</xdr:row>
      <xdr:rowOff>67199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115476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88029</xdr:rowOff>
    </xdr:from>
    <xdr:to>
      <xdr:col>50</xdr:col>
      <xdr:colOff>165100</xdr:colOff>
      <xdr:row>98</xdr:row>
      <xdr:rowOff>18179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1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9306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1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133105</xdr:rowOff>
    </xdr:from>
    <xdr:to>
      <xdr:col>46</xdr:col>
      <xdr:colOff>38100</xdr:colOff>
      <xdr:row>97</xdr:row>
      <xdr:rowOff>63255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54382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114960</xdr:rowOff>
    </xdr:from>
    <xdr:to>
      <xdr:col>41</xdr:col>
      <xdr:colOff>101600</xdr:colOff>
      <xdr:row>97</xdr:row>
      <xdr:rowOff>45110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36237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103473</xdr:rowOff>
    </xdr:from>
    <xdr:to>
      <xdr:col>36</xdr:col>
      <xdr:colOff>165100</xdr:colOff>
      <xdr:row>98</xdr:row>
      <xdr:rowOff>33623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24750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126716</xdr:rowOff>
    </xdr:from>
    <xdr:to>
      <xdr:col>85</xdr:col>
      <xdr:colOff>127000</xdr:colOff>
      <xdr:row>38</xdr:row>
      <xdr:rowOff>77338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470366"/>
          <a:ext cx="8382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79900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2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59233</xdr:rowOff>
    </xdr:from>
    <xdr:to>
      <xdr:col>81</xdr:col>
      <xdr:colOff>50800</xdr:colOff>
      <xdr:row>38</xdr:row>
      <xdr:rowOff>77338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574333"/>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21468</xdr:rowOff>
    </xdr:from>
    <xdr:to>
      <xdr:col>76</xdr:col>
      <xdr:colOff>114300</xdr:colOff>
      <xdr:row>38</xdr:row>
      <xdr:rowOff>59233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365118"/>
          <a:ext cx="889000" cy="20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21468</xdr:rowOff>
    </xdr:from>
    <xdr:to>
      <xdr:col>71</xdr:col>
      <xdr:colOff>177800</xdr:colOff>
      <xdr:row>37</xdr:row>
      <xdr:rowOff>120132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365118"/>
          <a:ext cx="889000" cy="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75916</xdr:rowOff>
    </xdr:from>
    <xdr:to>
      <xdr:col>85</xdr:col>
      <xdr:colOff>177800</xdr:colOff>
      <xdr:row>38</xdr:row>
      <xdr:rowOff>6066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4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98793</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27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26538</xdr:rowOff>
    </xdr:from>
    <xdr:to>
      <xdr:col>81</xdr:col>
      <xdr:colOff>101600</xdr:colOff>
      <xdr:row>38</xdr:row>
      <xdr:rowOff>128138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119265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63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8433</xdr:rowOff>
    </xdr:from>
    <xdr:to>
      <xdr:col>76</xdr:col>
      <xdr:colOff>165100</xdr:colOff>
      <xdr:row>38</xdr:row>
      <xdr:rowOff>110033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101160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6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142118</xdr:rowOff>
    </xdr:from>
    <xdr:to>
      <xdr:col>72</xdr:col>
      <xdr:colOff>38100</xdr:colOff>
      <xdr:row>37</xdr:row>
      <xdr:rowOff>72268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3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63395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40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69332</xdr:rowOff>
    </xdr:from>
    <xdr:to>
      <xdr:col>67</xdr:col>
      <xdr:colOff>101600</xdr:colOff>
      <xdr:row>37</xdr:row>
      <xdr:rowOff>170932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4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162059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5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24067</xdr:rowOff>
    </xdr:from>
    <xdr:to>
      <xdr:col>85</xdr:col>
      <xdr:colOff>127000</xdr:colOff>
      <xdr:row>75</xdr:row>
      <xdr:rowOff>54356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882817"/>
          <a:ext cx="8382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54356</xdr:rowOff>
    </xdr:from>
    <xdr:to>
      <xdr:col>81</xdr:col>
      <xdr:colOff>50800</xdr:colOff>
      <xdr:row>75</xdr:row>
      <xdr:rowOff>69685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13106"/>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66916</xdr:rowOff>
    </xdr:from>
    <xdr:to>
      <xdr:col>76</xdr:col>
      <xdr:colOff>114300</xdr:colOff>
      <xdr:row>75</xdr:row>
      <xdr:rowOff>69685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925666"/>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66916</xdr:rowOff>
    </xdr:from>
    <xdr:to>
      <xdr:col>71</xdr:col>
      <xdr:colOff>177800</xdr:colOff>
      <xdr:row>75</xdr:row>
      <xdr:rowOff>90983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925666"/>
          <a:ext cx="8890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144717</xdr:rowOff>
    </xdr:from>
    <xdr:to>
      <xdr:col>85</xdr:col>
      <xdr:colOff>177800</xdr:colOff>
      <xdr:row>75</xdr:row>
      <xdr:rowOff>74867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123144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1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3556</xdr:rowOff>
    </xdr:from>
    <xdr:to>
      <xdr:col>81</xdr:col>
      <xdr:colOff>101600</xdr:colOff>
      <xdr:row>75</xdr:row>
      <xdr:rowOff>105156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96283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5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18885</xdr:rowOff>
    </xdr:from>
    <xdr:to>
      <xdr:col>76</xdr:col>
      <xdr:colOff>165100</xdr:colOff>
      <xdr:row>75</xdr:row>
      <xdr:rowOff>120485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111612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9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16116</xdr:rowOff>
    </xdr:from>
    <xdr:to>
      <xdr:col>72</xdr:col>
      <xdr:colOff>38100</xdr:colOff>
      <xdr:row>75</xdr:row>
      <xdr:rowOff>117716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134243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6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40183</xdr:rowOff>
    </xdr:from>
    <xdr:to>
      <xdr:col>67</xdr:col>
      <xdr:colOff>101600</xdr:colOff>
      <xdr:row>75</xdr:row>
      <xdr:rowOff>141783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9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132909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99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162268</xdr:rowOff>
    </xdr:from>
    <xdr:to>
      <xdr:col>85</xdr:col>
      <xdr:colOff>127000</xdr:colOff>
      <xdr:row>95</xdr:row>
      <xdr:rowOff>165939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450018"/>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165939</xdr:rowOff>
    </xdr:from>
    <xdr:to>
      <xdr:col>81</xdr:col>
      <xdr:colOff>50800</xdr:colOff>
      <xdr:row>97</xdr:row>
      <xdr:rowOff>152552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453689"/>
          <a:ext cx="889000" cy="3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152552</xdr:rowOff>
    </xdr:from>
    <xdr:to>
      <xdr:col>76</xdr:col>
      <xdr:colOff>114300</xdr:colOff>
      <xdr:row>98</xdr:row>
      <xdr:rowOff>9092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83202"/>
          <a:ext cx="8890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118923</xdr:rowOff>
    </xdr:from>
    <xdr:to>
      <xdr:col>71</xdr:col>
      <xdr:colOff>177800</xdr:colOff>
      <xdr:row>98</xdr:row>
      <xdr:rowOff>9092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49573"/>
          <a:ext cx="889000" cy="6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111468</xdr:rowOff>
    </xdr:from>
    <xdr:to>
      <xdr:col>85</xdr:col>
      <xdr:colOff>177800</xdr:colOff>
      <xdr:row>96</xdr:row>
      <xdr:rowOff>41618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3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134345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2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115139</xdr:rowOff>
    </xdr:from>
    <xdr:to>
      <xdr:col>81</xdr:col>
      <xdr:colOff>101600</xdr:colOff>
      <xdr:row>96</xdr:row>
      <xdr:rowOff>45289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4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61816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1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101752</xdr:rowOff>
    </xdr:from>
    <xdr:to>
      <xdr:col>76</xdr:col>
      <xdr:colOff>165100</xdr:colOff>
      <xdr:row>98</xdr:row>
      <xdr:rowOff>31902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23029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2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129742</xdr:rowOff>
    </xdr:from>
    <xdr:to>
      <xdr:col>72</xdr:col>
      <xdr:colOff>38100</xdr:colOff>
      <xdr:row>98</xdr:row>
      <xdr:rowOff>59892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76419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53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68123</xdr:rowOff>
    </xdr:from>
    <xdr:to>
      <xdr:col>67</xdr:col>
      <xdr:colOff>101600</xdr:colOff>
      <xdr:row>97</xdr:row>
      <xdr:rowOff>169723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14800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154624</xdr:rowOff>
    </xdr:from>
    <xdr:to>
      <xdr:col>116</xdr:col>
      <xdr:colOff>63500</xdr:colOff>
      <xdr:row>37</xdr:row>
      <xdr:rowOff>169941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498274"/>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169941</xdr:rowOff>
    </xdr:from>
    <xdr:to>
      <xdr:col>111</xdr:col>
      <xdr:colOff>177800</xdr:colOff>
      <xdr:row>38</xdr:row>
      <xdr:rowOff>9202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513591"/>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9202</xdr:rowOff>
    </xdr:from>
    <xdr:to>
      <xdr:col>107</xdr:col>
      <xdr:colOff>50800</xdr:colOff>
      <xdr:row>38</xdr:row>
      <xdr:rowOff>139602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524302"/>
          <a:ext cx="889000" cy="1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139602</xdr:rowOff>
    </xdr:from>
    <xdr:to>
      <xdr:col>102</xdr:col>
      <xdr:colOff>114300</xdr:colOff>
      <xdr:row>38</xdr:row>
      <xdr:rowOff>163964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54702"/>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40157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103824</xdr:rowOff>
    </xdr:from>
    <xdr:to>
      <xdr:col>116</xdr:col>
      <xdr:colOff>114300</xdr:colOff>
      <xdr:row>38</xdr:row>
      <xdr:rowOff>33975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474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126701</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29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119140</xdr:rowOff>
    </xdr:from>
    <xdr:to>
      <xdr:col>112</xdr:col>
      <xdr:colOff>38100</xdr:colOff>
      <xdr:row>38</xdr:row>
      <xdr:rowOff>49290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65817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23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129852</xdr:rowOff>
    </xdr:from>
    <xdr:to>
      <xdr:col>107</xdr:col>
      <xdr:colOff>101600</xdr:colOff>
      <xdr:row>38</xdr:row>
      <xdr:rowOff>60003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735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76529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24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88802</xdr:rowOff>
    </xdr:from>
    <xdr:to>
      <xdr:col>102</xdr:col>
      <xdr:colOff>165100</xdr:colOff>
      <xdr:row>39</xdr:row>
      <xdr:rowOff>18952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10079</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69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113164</xdr:rowOff>
    </xdr:from>
    <xdr:to>
      <xdr:col>98</xdr:col>
      <xdr:colOff>38100</xdr:colOff>
      <xdr:row>39</xdr:row>
      <xdr:rowOff>43314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59841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40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119469</xdr:rowOff>
    </xdr:from>
    <xdr:to>
      <xdr:col>116</xdr:col>
      <xdr:colOff>63500</xdr:colOff>
      <xdr:row>56</xdr:row>
      <xdr:rowOff>123203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720669"/>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123203</xdr:rowOff>
    </xdr:from>
    <xdr:to>
      <xdr:col>111</xdr:col>
      <xdr:colOff>177800</xdr:colOff>
      <xdr:row>56</xdr:row>
      <xdr:rowOff>133376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724403"/>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152426</xdr:rowOff>
    </xdr:from>
    <xdr:to>
      <xdr:col>107</xdr:col>
      <xdr:colOff>50800</xdr:colOff>
      <xdr:row>56</xdr:row>
      <xdr:rowOff>133376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58217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152426</xdr:rowOff>
    </xdr:from>
    <xdr:to>
      <xdr:col>102</xdr:col>
      <xdr:colOff>114300</xdr:colOff>
      <xdr:row>55</xdr:row>
      <xdr:rowOff>161189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58217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68669</xdr:rowOff>
    </xdr:from>
    <xdr:to>
      <xdr:col>116</xdr:col>
      <xdr:colOff>114300</xdr:colOff>
      <xdr:row>56</xdr:row>
      <xdr:rowOff>170269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6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91546</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52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72403</xdr:rowOff>
    </xdr:from>
    <xdr:to>
      <xdr:col>112</xdr:col>
      <xdr:colOff>38100</xdr:colOff>
      <xdr:row>57</xdr:row>
      <xdr:rowOff>2553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6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19080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44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82576</xdr:rowOff>
    </xdr:from>
    <xdr:to>
      <xdr:col>107</xdr:col>
      <xdr:colOff>101600</xdr:colOff>
      <xdr:row>57</xdr:row>
      <xdr:rowOff>12726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6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29253</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101626</xdr:rowOff>
    </xdr:from>
    <xdr:to>
      <xdr:col>102</xdr:col>
      <xdr:colOff>165100</xdr:colOff>
      <xdr:row>56</xdr:row>
      <xdr:rowOff>31776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5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48303</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30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110389</xdr:rowOff>
    </xdr:from>
    <xdr:to>
      <xdr:col>98</xdr:col>
      <xdr:colOff>38100</xdr:colOff>
      <xdr:row>56</xdr:row>
      <xdr:rowOff>40539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5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57066</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31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46850</xdr:rowOff>
    </xdr:from>
    <xdr:to>
      <xdr:col>116</xdr:col>
      <xdr:colOff>63500</xdr:colOff>
      <xdr:row>76</xdr:row>
      <xdr:rowOff>82226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77050"/>
          <a:ext cx="8382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82226</xdr:rowOff>
    </xdr:from>
    <xdr:to>
      <xdr:col>111</xdr:col>
      <xdr:colOff>177800</xdr:colOff>
      <xdr:row>76</xdr:row>
      <xdr:rowOff>83274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12426"/>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164579</xdr:rowOff>
    </xdr:from>
    <xdr:to>
      <xdr:col>107</xdr:col>
      <xdr:colOff>50800</xdr:colOff>
      <xdr:row>76</xdr:row>
      <xdr:rowOff>83274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851879"/>
          <a:ext cx="889000" cy="2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164579</xdr:rowOff>
    </xdr:from>
    <xdr:to>
      <xdr:col>102</xdr:col>
      <xdr:colOff>114300</xdr:colOff>
      <xdr:row>75</xdr:row>
      <xdr:rowOff>30620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51879"/>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167500</xdr:rowOff>
    </xdr:from>
    <xdr:to>
      <xdr:col>116</xdr:col>
      <xdr:colOff>114300</xdr:colOff>
      <xdr:row>76</xdr:row>
      <xdr:rowOff>97650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18928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31426</xdr:rowOff>
    </xdr:from>
    <xdr:to>
      <xdr:col>112</xdr:col>
      <xdr:colOff>38100</xdr:colOff>
      <xdr:row>76</xdr:row>
      <xdr:rowOff>133026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149553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8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32474</xdr:rowOff>
    </xdr:from>
    <xdr:to>
      <xdr:col>107</xdr:col>
      <xdr:colOff>101600</xdr:colOff>
      <xdr:row>76</xdr:row>
      <xdr:rowOff>134074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150601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8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113779</xdr:rowOff>
    </xdr:from>
    <xdr:to>
      <xdr:col>102</xdr:col>
      <xdr:colOff>165100</xdr:colOff>
      <xdr:row>75</xdr:row>
      <xdr:rowOff>43929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60456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5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151270</xdr:rowOff>
    </xdr:from>
    <xdr:to>
      <xdr:col>98</xdr:col>
      <xdr:colOff>38100</xdr:colOff>
      <xdr:row>75</xdr:row>
      <xdr:rowOff>81420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97947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普通建設事業費（うち新規整備）において、平成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類似団体内平均値に比べ少ない状況にあったが、令和元年度以降学校給食センターや芸術文化館等の大型事業により金額が増加傾向となっている。今後、大型事業に係る地方債の償還に伴い公債費の増加が見込まれることから、財政負担の増加対策として、実質的に償還に必要となる金額を減債基金に積み立て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年度は積立金の額が類似団体内平均値を大きく上回っている。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富山県氷見市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44,076
43,570
230.54
27,863,669
26,824,053
982,967
12,365,400
25,001,157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154940</xdr:rowOff>
    </xdr:from>
    <xdr:to>
      <xdr:col>24</xdr:col>
      <xdr:colOff>63500</xdr:colOff>
      <xdr:row>36</xdr:row>
      <xdr:rowOff>14732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55690"/>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14732</xdr:rowOff>
    </xdr:from>
    <xdr:to>
      <xdr:col>19</xdr:col>
      <xdr:colOff>177800</xdr:colOff>
      <xdr:row>36</xdr:row>
      <xdr:rowOff>29210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869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153035</xdr:rowOff>
    </xdr:from>
    <xdr:to>
      <xdr:col>15</xdr:col>
      <xdr:colOff>50800</xdr:colOff>
      <xdr:row>36</xdr:row>
      <xdr:rowOff>29210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537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153035</xdr:rowOff>
    </xdr:from>
    <xdr:to>
      <xdr:col>10</xdr:col>
      <xdr:colOff>114300</xdr:colOff>
      <xdr:row>36</xdr:row>
      <xdr:rowOff>10541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5378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82567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135382</xdr:rowOff>
    </xdr:from>
    <xdr:to>
      <xdr:col>20</xdr:col>
      <xdr:colOff>38100</xdr:colOff>
      <xdr:row>36</xdr:row>
      <xdr:rowOff>65532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56659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149860</xdr:rowOff>
    </xdr:from>
    <xdr:to>
      <xdr:col>15</xdr:col>
      <xdr:colOff>101600</xdr:colOff>
      <xdr:row>36</xdr:row>
      <xdr:rowOff>80010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71137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102235</xdr:rowOff>
    </xdr:from>
    <xdr:to>
      <xdr:col>10</xdr:col>
      <xdr:colOff>165100</xdr:colOff>
      <xdr:row>36</xdr:row>
      <xdr:rowOff>32385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23512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131191</xdr:rowOff>
    </xdr:from>
    <xdr:to>
      <xdr:col>6</xdr:col>
      <xdr:colOff>38100</xdr:colOff>
      <xdr:row>36</xdr:row>
      <xdr:rowOff>61341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52468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50825</xdr:rowOff>
    </xdr:from>
    <xdr:to>
      <xdr:col>24</xdr:col>
      <xdr:colOff>63500</xdr:colOff>
      <xdr:row>56</xdr:row>
      <xdr:rowOff>58652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52025"/>
          <a:ext cx="8382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46413</xdr:rowOff>
    </xdr:from>
    <xdr:to>
      <xdr:col>19</xdr:col>
      <xdr:colOff>177800</xdr:colOff>
      <xdr:row>56</xdr:row>
      <xdr:rowOff>58652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04713"/>
          <a:ext cx="889000" cy="3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46413</xdr:rowOff>
    </xdr:from>
    <xdr:to>
      <xdr:col>15</xdr:col>
      <xdr:colOff>50800</xdr:colOff>
      <xdr:row>56</xdr:row>
      <xdr:rowOff>145936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04713"/>
          <a:ext cx="889000" cy="44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145936</xdr:rowOff>
    </xdr:from>
    <xdr:to>
      <xdr:col>10</xdr:col>
      <xdr:colOff>114300</xdr:colOff>
      <xdr:row>57</xdr:row>
      <xdr:rowOff>15968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47136"/>
          <a:ext cx="889000" cy="4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xdr:rowOff>
    </xdr:from>
    <xdr:to>
      <xdr:col>24</xdr:col>
      <xdr:colOff>114300</xdr:colOff>
      <xdr:row>56</xdr:row>
      <xdr:rowOff>101625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22902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7852</xdr:rowOff>
    </xdr:from>
    <xdr:to>
      <xdr:col>20</xdr:col>
      <xdr:colOff>38100</xdr:colOff>
      <xdr:row>56</xdr:row>
      <xdr:rowOff>109452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125979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8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167063</xdr:rowOff>
    </xdr:from>
    <xdr:to>
      <xdr:col>15</xdr:col>
      <xdr:colOff>101600</xdr:colOff>
      <xdr:row>54</xdr:row>
      <xdr:rowOff>97213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88340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4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95136</xdr:rowOff>
    </xdr:from>
    <xdr:to>
      <xdr:col>10</xdr:col>
      <xdr:colOff>165100</xdr:colOff>
      <xdr:row>57</xdr:row>
      <xdr:rowOff>25286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136618</xdr:rowOff>
    </xdr:from>
    <xdr:to>
      <xdr:col>6</xdr:col>
      <xdr:colOff>38100</xdr:colOff>
      <xdr:row>57</xdr:row>
      <xdr:rowOff>66768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57895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3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52756</xdr:rowOff>
    </xdr:from>
    <xdr:to>
      <xdr:col>24</xdr:col>
      <xdr:colOff>63500</xdr:colOff>
      <xdr:row>76</xdr:row>
      <xdr:rowOff>87895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82956"/>
          <a:ext cx="8382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87895</xdr:rowOff>
    </xdr:from>
    <xdr:to>
      <xdr:col>19</xdr:col>
      <xdr:colOff>177800</xdr:colOff>
      <xdr:row>77</xdr:row>
      <xdr:rowOff>148408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18095"/>
          <a:ext cx="889000" cy="23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148408</xdr:rowOff>
    </xdr:from>
    <xdr:to>
      <xdr:col>15</xdr:col>
      <xdr:colOff>50800</xdr:colOff>
      <xdr:row>78</xdr:row>
      <xdr:rowOff>18771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0058"/>
          <a:ext cx="889000" cy="4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18771</xdr:rowOff>
    </xdr:from>
    <xdr:to>
      <xdr:col>10</xdr:col>
      <xdr:colOff>114300</xdr:colOff>
      <xdr:row>78</xdr:row>
      <xdr:rowOff>88440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91871"/>
          <a:ext cx="889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1956</xdr:rowOff>
    </xdr:from>
    <xdr:to>
      <xdr:col>24</xdr:col>
      <xdr:colOff>114300</xdr:colOff>
      <xdr:row>76</xdr:row>
      <xdr:rowOff>103556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151833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37095</xdr:rowOff>
    </xdr:from>
    <xdr:to>
      <xdr:col>20</xdr:col>
      <xdr:colOff>38100</xdr:colOff>
      <xdr:row>76</xdr:row>
      <xdr:rowOff>138695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6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6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97608</xdr:rowOff>
    </xdr:from>
    <xdr:to>
      <xdr:col>15</xdr:col>
      <xdr:colOff>101600</xdr:colOff>
      <xdr:row>78</xdr:row>
      <xdr:rowOff>27758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18885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139421</xdr:rowOff>
    </xdr:from>
    <xdr:to>
      <xdr:col>10</xdr:col>
      <xdr:colOff>165100</xdr:colOff>
      <xdr:row>78</xdr:row>
      <xdr:rowOff>69571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60698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37640</xdr:rowOff>
    </xdr:from>
    <xdr:to>
      <xdr:col>6</xdr:col>
      <xdr:colOff>38100</xdr:colOff>
      <xdr:row>78</xdr:row>
      <xdr:rowOff>139240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130367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159578</xdr:rowOff>
    </xdr:from>
    <xdr:to>
      <xdr:col>24</xdr:col>
      <xdr:colOff>63500</xdr:colOff>
      <xdr:row>98</xdr:row>
      <xdr:rowOff>384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90228"/>
          <a:ext cx="8382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159578</xdr:rowOff>
    </xdr:from>
    <xdr:to>
      <xdr:col>19</xdr:col>
      <xdr:colOff>177800</xdr:colOff>
      <xdr:row>98</xdr:row>
      <xdr:rowOff>126245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90228"/>
          <a:ext cx="889000" cy="13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126245</xdr:rowOff>
    </xdr:from>
    <xdr:to>
      <xdr:col>15</xdr:col>
      <xdr:colOff>50800</xdr:colOff>
      <xdr:row>99</xdr:row>
      <xdr:rowOff>44645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8345"/>
          <a:ext cx="889000" cy="8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14156</xdr:rowOff>
    </xdr:from>
    <xdr:to>
      <xdr:col>10</xdr:col>
      <xdr:colOff>114300</xdr:colOff>
      <xdr:row>99</xdr:row>
      <xdr:rowOff>44645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87706"/>
          <a:ext cx="889000" cy="3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121034</xdr:rowOff>
    </xdr:from>
    <xdr:to>
      <xdr:col>24</xdr:col>
      <xdr:colOff>114300</xdr:colOff>
      <xdr:row>98</xdr:row>
      <xdr:rowOff>51184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99461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108778</xdr:rowOff>
    </xdr:from>
    <xdr:to>
      <xdr:col>20</xdr:col>
      <xdr:colOff>38100</xdr:colOff>
      <xdr:row>98</xdr:row>
      <xdr:rowOff>38928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55455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51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75445</xdr:rowOff>
    </xdr:from>
    <xdr:to>
      <xdr:col>15</xdr:col>
      <xdr:colOff>101600</xdr:colOff>
      <xdr:row>99</xdr:row>
      <xdr:rowOff>5595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168172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165295</xdr:rowOff>
    </xdr:from>
    <xdr:to>
      <xdr:col>10</xdr:col>
      <xdr:colOff>165100</xdr:colOff>
      <xdr:row>99</xdr:row>
      <xdr:rowOff>95445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86572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134806</xdr:rowOff>
    </xdr:from>
    <xdr:to>
      <xdr:col>6</xdr:col>
      <xdr:colOff>38100</xdr:colOff>
      <xdr:row>99</xdr:row>
      <xdr:rowOff>64956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3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56083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2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45974</xdr:rowOff>
    </xdr:from>
    <xdr:to>
      <xdr:col>55</xdr:col>
      <xdr:colOff>0</xdr:colOff>
      <xdr:row>37</xdr:row>
      <xdr:rowOff>77651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389624"/>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40749</xdr:rowOff>
    </xdr:from>
    <xdr:to>
      <xdr:col>50</xdr:col>
      <xdr:colOff>114300</xdr:colOff>
      <xdr:row>37</xdr:row>
      <xdr:rowOff>45974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84399"/>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40749</xdr:rowOff>
    </xdr:from>
    <xdr:to>
      <xdr:col>45</xdr:col>
      <xdr:colOff>177800</xdr:colOff>
      <xdr:row>37</xdr:row>
      <xdr:rowOff>54465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8439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49893</xdr:rowOff>
    </xdr:from>
    <xdr:to>
      <xdr:col>41</xdr:col>
      <xdr:colOff>50800</xdr:colOff>
      <xdr:row>37</xdr:row>
      <xdr:rowOff>54465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9354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26851</xdr:rowOff>
    </xdr:from>
    <xdr:to>
      <xdr:col>55</xdr:col>
      <xdr:colOff>50800</xdr:colOff>
      <xdr:row>37</xdr:row>
      <xdr:rowOff>128451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49728</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166624</xdr:rowOff>
    </xdr:from>
    <xdr:to>
      <xdr:col>50</xdr:col>
      <xdr:colOff>165100</xdr:colOff>
      <xdr:row>37</xdr:row>
      <xdr:rowOff>96774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113301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11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161399</xdr:rowOff>
    </xdr:from>
    <xdr:to>
      <xdr:col>46</xdr:col>
      <xdr:colOff>38100</xdr:colOff>
      <xdr:row>37</xdr:row>
      <xdr:rowOff>91549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3665</xdr:rowOff>
    </xdr:from>
    <xdr:to>
      <xdr:col>41</xdr:col>
      <xdr:colOff>101600</xdr:colOff>
      <xdr:row>37</xdr:row>
      <xdr:rowOff>105265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121792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12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170543</xdr:rowOff>
    </xdr:from>
    <xdr:to>
      <xdr:col>36</xdr:col>
      <xdr:colOff>165100</xdr:colOff>
      <xdr:row>37</xdr:row>
      <xdr:rowOff>100693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117220</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11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43764</xdr:rowOff>
    </xdr:from>
    <xdr:to>
      <xdr:col>55</xdr:col>
      <xdr:colOff>0</xdr:colOff>
      <xdr:row>56</xdr:row>
      <xdr:rowOff>82093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644964"/>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82093</xdr:rowOff>
    </xdr:from>
    <xdr:to>
      <xdr:col>50</xdr:col>
      <xdr:colOff>114300</xdr:colOff>
      <xdr:row>56</xdr:row>
      <xdr:rowOff>112802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683293"/>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10675</xdr:rowOff>
    </xdr:from>
    <xdr:to>
      <xdr:col>45</xdr:col>
      <xdr:colOff>177800</xdr:colOff>
      <xdr:row>56</xdr:row>
      <xdr:rowOff>112802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611875"/>
          <a:ext cx="8890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10675</xdr:rowOff>
    </xdr:from>
    <xdr:to>
      <xdr:col>41</xdr:col>
      <xdr:colOff>50800</xdr:colOff>
      <xdr:row>56</xdr:row>
      <xdr:rowOff>90798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611875"/>
          <a:ext cx="889000" cy="8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164414</xdr:rowOff>
    </xdr:from>
    <xdr:to>
      <xdr:col>55</xdr:col>
      <xdr:colOff>50800</xdr:colOff>
      <xdr:row>56</xdr:row>
      <xdr:rowOff>94564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15841</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31293</xdr:rowOff>
    </xdr:from>
    <xdr:to>
      <xdr:col>50</xdr:col>
      <xdr:colOff>165100</xdr:colOff>
      <xdr:row>56</xdr:row>
      <xdr:rowOff>132893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149420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0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62002</xdr:rowOff>
    </xdr:from>
    <xdr:to>
      <xdr:col>46</xdr:col>
      <xdr:colOff>38100</xdr:colOff>
      <xdr:row>56</xdr:row>
      <xdr:rowOff>163602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6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8679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4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131325</xdr:rowOff>
    </xdr:from>
    <xdr:to>
      <xdr:col>41</xdr:col>
      <xdr:colOff>101600</xdr:colOff>
      <xdr:row>56</xdr:row>
      <xdr:rowOff>61475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78002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33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39998</xdr:rowOff>
    </xdr:from>
    <xdr:to>
      <xdr:col>36</xdr:col>
      <xdr:colOff>165100</xdr:colOff>
      <xdr:row>56</xdr:row>
      <xdr:rowOff>141598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158125</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4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108039</xdr:rowOff>
    </xdr:from>
    <xdr:to>
      <xdr:col>55</xdr:col>
      <xdr:colOff>0</xdr:colOff>
      <xdr:row>74</xdr:row>
      <xdr:rowOff>152662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795339"/>
          <a:ext cx="838200" cy="4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114211</xdr:rowOff>
    </xdr:from>
    <xdr:to>
      <xdr:col>50</xdr:col>
      <xdr:colOff>114300</xdr:colOff>
      <xdr:row>74</xdr:row>
      <xdr:rowOff>152662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801511"/>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114211</xdr:rowOff>
    </xdr:from>
    <xdr:to>
      <xdr:col>45</xdr:col>
      <xdr:colOff>177800</xdr:colOff>
      <xdr:row>75</xdr:row>
      <xdr:rowOff>47482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801511"/>
          <a:ext cx="889000" cy="10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47482</xdr:rowOff>
    </xdr:from>
    <xdr:to>
      <xdr:col>41</xdr:col>
      <xdr:colOff>50800</xdr:colOff>
      <xdr:row>75</xdr:row>
      <xdr:rowOff>130784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906232"/>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57239</xdr:rowOff>
    </xdr:from>
    <xdr:to>
      <xdr:col>55</xdr:col>
      <xdr:colOff>50800</xdr:colOff>
      <xdr:row>74</xdr:row>
      <xdr:rowOff>158839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7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80116</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59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101862</xdr:rowOff>
    </xdr:from>
    <xdr:to>
      <xdr:col>50</xdr:col>
      <xdr:colOff>165100</xdr:colOff>
      <xdr:row>75</xdr:row>
      <xdr:rowOff>32012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78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48539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56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63411</xdr:rowOff>
    </xdr:from>
    <xdr:to>
      <xdr:col>46</xdr:col>
      <xdr:colOff>38100</xdr:colOff>
      <xdr:row>74</xdr:row>
      <xdr:rowOff>165011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7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10088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5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168132</xdr:rowOff>
    </xdr:from>
    <xdr:to>
      <xdr:col>41</xdr:col>
      <xdr:colOff>101600</xdr:colOff>
      <xdr:row>75</xdr:row>
      <xdr:rowOff>98282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8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114809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63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79984</xdr:rowOff>
    </xdr:from>
    <xdr:to>
      <xdr:col>36</xdr:col>
      <xdr:colOff>165100</xdr:colOff>
      <xdr:row>76</xdr:row>
      <xdr:rowOff>10134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26661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71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133807</xdr:rowOff>
    </xdr:from>
    <xdr:to>
      <xdr:col>55</xdr:col>
      <xdr:colOff>0</xdr:colOff>
      <xdr:row>97</xdr:row>
      <xdr:rowOff>140627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64457"/>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45656</xdr:rowOff>
    </xdr:from>
    <xdr:to>
      <xdr:col>50</xdr:col>
      <xdr:colOff>114300</xdr:colOff>
      <xdr:row>97</xdr:row>
      <xdr:rowOff>140627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76306"/>
          <a:ext cx="889000" cy="9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45656</xdr:rowOff>
    </xdr:from>
    <xdr:to>
      <xdr:col>45</xdr:col>
      <xdr:colOff>177800</xdr:colOff>
      <xdr:row>97</xdr:row>
      <xdr:rowOff>77406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76306"/>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77406</xdr:rowOff>
    </xdr:from>
    <xdr:to>
      <xdr:col>41</xdr:col>
      <xdr:colOff>50800</xdr:colOff>
      <xdr:row>98</xdr:row>
      <xdr:rowOff>84937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08056"/>
          <a:ext cx="889000" cy="1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83007</xdr:rowOff>
    </xdr:from>
    <xdr:to>
      <xdr:col>55</xdr:col>
      <xdr:colOff>50800</xdr:colOff>
      <xdr:row>98</xdr:row>
      <xdr:rowOff>13157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61434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89827</xdr:rowOff>
    </xdr:from>
    <xdr:to>
      <xdr:col>50</xdr:col>
      <xdr:colOff>165100</xdr:colOff>
      <xdr:row>98</xdr:row>
      <xdr:rowOff>19977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11104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166306</xdr:rowOff>
    </xdr:from>
    <xdr:to>
      <xdr:col>46</xdr:col>
      <xdr:colOff>38100</xdr:colOff>
      <xdr:row>97</xdr:row>
      <xdr:rowOff>96456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87583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26606</xdr:rowOff>
    </xdr:from>
    <xdr:to>
      <xdr:col>41</xdr:col>
      <xdr:colOff>101600</xdr:colOff>
      <xdr:row>97</xdr:row>
      <xdr:rowOff>128206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144733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43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34137</xdr:rowOff>
    </xdr:from>
    <xdr:to>
      <xdr:col>36</xdr:col>
      <xdr:colOff>165100</xdr:colOff>
      <xdr:row>98</xdr:row>
      <xdr:rowOff>135737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126864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2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5436</xdr:rowOff>
    </xdr:from>
    <xdr:to>
      <xdr:col>85</xdr:col>
      <xdr:colOff>127000</xdr:colOff>
      <xdr:row>36</xdr:row>
      <xdr:rowOff>92456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177636"/>
          <a:ext cx="838200" cy="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92456</xdr:rowOff>
    </xdr:from>
    <xdr:to>
      <xdr:col>81</xdr:col>
      <xdr:colOff>50800</xdr:colOff>
      <xdr:row>36</xdr:row>
      <xdr:rowOff>134252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264656"/>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134252</xdr:rowOff>
    </xdr:from>
    <xdr:to>
      <xdr:col>76</xdr:col>
      <xdr:colOff>114300</xdr:colOff>
      <xdr:row>38</xdr:row>
      <xdr:rowOff>84798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306452"/>
          <a:ext cx="889000" cy="29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10464</xdr:rowOff>
    </xdr:from>
    <xdr:to>
      <xdr:col>71</xdr:col>
      <xdr:colOff>177800</xdr:colOff>
      <xdr:row>38</xdr:row>
      <xdr:rowOff>84798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525564"/>
          <a:ext cx="889000" cy="7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126086</xdr:rowOff>
    </xdr:from>
    <xdr:to>
      <xdr:col>85</xdr:col>
      <xdr:colOff>177800</xdr:colOff>
      <xdr:row>36</xdr:row>
      <xdr:rowOff>56236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148963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9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41656</xdr:rowOff>
    </xdr:from>
    <xdr:to>
      <xdr:col>81</xdr:col>
      <xdr:colOff>101600</xdr:colOff>
      <xdr:row>36</xdr:row>
      <xdr:rowOff>143256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159783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98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83452</xdr:rowOff>
    </xdr:from>
    <xdr:to>
      <xdr:col>76</xdr:col>
      <xdr:colOff>165100</xdr:colOff>
      <xdr:row>37</xdr:row>
      <xdr:rowOff>13602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33998</xdr:rowOff>
    </xdr:from>
    <xdr:to>
      <xdr:col>72</xdr:col>
      <xdr:colOff>38100</xdr:colOff>
      <xdr:row>38</xdr:row>
      <xdr:rowOff>135598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126725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4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131115</xdr:rowOff>
    </xdr:from>
    <xdr:to>
      <xdr:col>67</xdr:col>
      <xdr:colOff>101600</xdr:colOff>
      <xdr:row>38</xdr:row>
      <xdr:rowOff>61264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74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52391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6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143663</xdr:rowOff>
    </xdr:from>
    <xdr:to>
      <xdr:col>85</xdr:col>
      <xdr:colOff>127000</xdr:colOff>
      <xdr:row>54</xdr:row>
      <xdr:rowOff>169214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01963"/>
          <a:ext cx="838200" cy="2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169214</xdr:rowOff>
    </xdr:from>
    <xdr:to>
      <xdr:col>81</xdr:col>
      <xdr:colOff>50800</xdr:colOff>
      <xdr:row>55</xdr:row>
      <xdr:rowOff>80391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27514"/>
          <a:ext cx="889000" cy="8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80391</xdr:rowOff>
    </xdr:from>
    <xdr:to>
      <xdr:col>76</xdr:col>
      <xdr:colOff>114300</xdr:colOff>
      <xdr:row>57</xdr:row>
      <xdr:rowOff>56337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10141"/>
          <a:ext cx="889000" cy="3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56337</xdr:rowOff>
    </xdr:from>
    <xdr:to>
      <xdr:col>71</xdr:col>
      <xdr:colOff>177800</xdr:colOff>
      <xdr:row>58</xdr:row>
      <xdr:rowOff>111837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28987"/>
          <a:ext cx="889000" cy="22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92863</xdr:rowOff>
    </xdr:from>
    <xdr:to>
      <xdr:col>85</xdr:col>
      <xdr:colOff>177800</xdr:colOff>
      <xdr:row>55</xdr:row>
      <xdr:rowOff>23013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115740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0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118414</xdr:rowOff>
    </xdr:from>
    <xdr:to>
      <xdr:col>81</xdr:col>
      <xdr:colOff>101600</xdr:colOff>
      <xdr:row>55</xdr:row>
      <xdr:rowOff>48564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65091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29591</xdr:rowOff>
    </xdr:from>
    <xdr:to>
      <xdr:col>76</xdr:col>
      <xdr:colOff>165100</xdr:colOff>
      <xdr:row>55</xdr:row>
      <xdr:rowOff>131191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147718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3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5537</xdr:rowOff>
    </xdr:from>
    <xdr:to>
      <xdr:col>72</xdr:col>
      <xdr:colOff>38100</xdr:colOff>
      <xdr:row>57</xdr:row>
      <xdr:rowOff>107137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7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98264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7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61037</xdr:rowOff>
    </xdr:from>
    <xdr:to>
      <xdr:col>67</xdr:col>
      <xdr:colOff>101600</xdr:colOff>
      <xdr:row>58</xdr:row>
      <xdr:rowOff>162637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153764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9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126715</xdr:rowOff>
    </xdr:from>
    <xdr:to>
      <xdr:col>85</xdr:col>
      <xdr:colOff>127000</xdr:colOff>
      <xdr:row>78</xdr:row>
      <xdr:rowOff>77338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328365"/>
          <a:ext cx="838200" cy="1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79672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1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59232</xdr:rowOff>
    </xdr:from>
    <xdr:to>
      <xdr:col>81</xdr:col>
      <xdr:colOff>50800</xdr:colOff>
      <xdr:row>78</xdr:row>
      <xdr:rowOff>77338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32332"/>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21468</xdr:rowOff>
    </xdr:from>
    <xdr:to>
      <xdr:col>76</xdr:col>
      <xdr:colOff>114300</xdr:colOff>
      <xdr:row>78</xdr:row>
      <xdr:rowOff>59232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223118"/>
          <a:ext cx="889000" cy="20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21468</xdr:rowOff>
    </xdr:from>
    <xdr:to>
      <xdr:col>71</xdr:col>
      <xdr:colOff>177800</xdr:colOff>
      <xdr:row>77</xdr:row>
      <xdr:rowOff>120132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223118"/>
          <a:ext cx="889000" cy="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75915</xdr:rowOff>
    </xdr:from>
    <xdr:to>
      <xdr:col>85</xdr:col>
      <xdr:colOff>177800</xdr:colOff>
      <xdr:row>78</xdr:row>
      <xdr:rowOff>6065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2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98792</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2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26538</xdr:rowOff>
    </xdr:from>
    <xdr:to>
      <xdr:col>81</xdr:col>
      <xdr:colOff>101600</xdr:colOff>
      <xdr:row>78</xdr:row>
      <xdr:rowOff>128138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119265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9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8432</xdr:rowOff>
    </xdr:from>
    <xdr:to>
      <xdr:col>76</xdr:col>
      <xdr:colOff>165100</xdr:colOff>
      <xdr:row>78</xdr:row>
      <xdr:rowOff>110032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101159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7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142118</xdr:rowOff>
    </xdr:from>
    <xdr:to>
      <xdr:col>72</xdr:col>
      <xdr:colOff>38100</xdr:colOff>
      <xdr:row>77</xdr:row>
      <xdr:rowOff>72268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1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63395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6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69332</xdr:rowOff>
    </xdr:from>
    <xdr:to>
      <xdr:col>67</xdr:col>
      <xdr:colOff>101600</xdr:colOff>
      <xdr:row>77</xdr:row>
      <xdr:rowOff>170932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2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162059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36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24067</xdr:rowOff>
    </xdr:from>
    <xdr:to>
      <xdr:col>85</xdr:col>
      <xdr:colOff>127000</xdr:colOff>
      <xdr:row>95</xdr:row>
      <xdr:rowOff>54356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11817"/>
          <a:ext cx="8382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54356</xdr:rowOff>
    </xdr:from>
    <xdr:to>
      <xdr:col>81</xdr:col>
      <xdr:colOff>50800</xdr:colOff>
      <xdr:row>95</xdr:row>
      <xdr:rowOff>69686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42106"/>
          <a:ext cx="889000" cy="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66917</xdr:rowOff>
    </xdr:from>
    <xdr:to>
      <xdr:col>76</xdr:col>
      <xdr:colOff>114300</xdr:colOff>
      <xdr:row>95</xdr:row>
      <xdr:rowOff>69686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354667"/>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66917</xdr:rowOff>
    </xdr:from>
    <xdr:to>
      <xdr:col>71</xdr:col>
      <xdr:colOff>177800</xdr:colOff>
      <xdr:row>95</xdr:row>
      <xdr:rowOff>90982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54667"/>
          <a:ext cx="889000" cy="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144717</xdr:rowOff>
    </xdr:from>
    <xdr:to>
      <xdr:col>85</xdr:col>
      <xdr:colOff>177800</xdr:colOff>
      <xdr:row>95</xdr:row>
      <xdr:rowOff>74867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123144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3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3556</xdr:rowOff>
    </xdr:from>
    <xdr:to>
      <xdr:col>81</xdr:col>
      <xdr:colOff>101600</xdr:colOff>
      <xdr:row>95</xdr:row>
      <xdr:rowOff>105156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96283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8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18886</xdr:rowOff>
    </xdr:from>
    <xdr:to>
      <xdr:col>76</xdr:col>
      <xdr:colOff>165100</xdr:colOff>
      <xdr:row>95</xdr:row>
      <xdr:rowOff>120486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111613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16117</xdr:rowOff>
    </xdr:from>
    <xdr:to>
      <xdr:col>72</xdr:col>
      <xdr:colOff>38100</xdr:colOff>
      <xdr:row>95</xdr:row>
      <xdr:rowOff>117717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134244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0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40182</xdr:rowOff>
    </xdr:from>
    <xdr:to>
      <xdr:col>67</xdr:col>
      <xdr:colOff>101600</xdr:colOff>
      <xdr:row>95</xdr:row>
      <xdr:rowOff>141782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132909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消防費において、消防広域化が開始された令和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年度を境に類似団体内平均値を上回るようになり、令和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年度は消防自動車の更新などに伴い平均値との差がさらに開く形となった。</a:t>
          </a:r>
        </a:p>
        <a:p>
          <a:r>
            <a:rPr kumimoji="1" lang="ja-JP" altLang="en-US" sz="1300">
              <a:latin typeface="ＭＳ Ｐゴシック" panose="020B0600070205080204" pitchFamily="50" charset="-128"/>
              <a:ea typeface="ＭＳ Ｐゴシック" panose="020B0600070205080204" pitchFamily="50" charset="-128"/>
            </a:rPr>
            <a:t>教育費においても、学校給食センターや芸術文化館など大型事業の実施に伴い、令和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年度を境に類似団体内平均値を上回る状況となっている。令和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年度は芸術文化館の開館に向けた備品購入を含む整備を実施したことから、平均値との差が拡大した。</a:t>
          </a:r>
        </a:p>
        <a:p>
          <a:r>
            <a:rPr kumimoji="1" lang="ja-JP" altLang="en-US" sz="1300">
              <a:latin typeface="ＭＳ Ｐゴシック" panose="020B0600070205080204" pitchFamily="50" charset="-128"/>
              <a:ea typeface="ＭＳ Ｐゴシック" panose="020B0600070205080204" pitchFamily="50" charset="-128"/>
            </a:rPr>
            <a:t>その他では、農林水産業費や商工費で類似団体内平均値を上回っており、類似団体と比べ経費が嵩む状況となっている。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標準財政規模に対する財政調整基金残高の割合は、令和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年度に一時的に減少したものの増加傾向にある。</a:t>
          </a:r>
        </a:p>
        <a:p>
          <a:r>
            <a:rPr kumimoji="1" lang="ja-JP" altLang="en-US" sz="1400">
              <a:latin typeface="ＭＳ ゴシック" pitchFamily="49" charset="-128"/>
              <a:ea typeface="ＭＳ ゴシック" pitchFamily="49" charset="-128"/>
            </a:rPr>
            <a:t>　実質収支額の割合は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％前後を維持しているものの、令和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年度は前年度比</a:t>
          </a:r>
          <a:r>
            <a:rPr kumimoji="1" lang="en-US" altLang="ja-JP" sz="1400">
              <a:latin typeface="ＭＳ ゴシック" pitchFamily="49" charset="-128"/>
              <a:ea typeface="ＭＳ ゴシック" pitchFamily="49" charset="-128"/>
            </a:rPr>
            <a:t>989,786</a:t>
          </a:r>
          <a:r>
            <a:rPr kumimoji="1" lang="ja-JP" altLang="en-US" sz="1400">
              <a:latin typeface="ＭＳ ゴシック" pitchFamily="49" charset="-128"/>
              <a:ea typeface="ＭＳ ゴシック" pitchFamily="49" charset="-128"/>
            </a:rPr>
            <a:t>千円増の減債基金への積み立てを行ったことなどから</a:t>
          </a:r>
          <a:r>
            <a:rPr kumimoji="1" lang="en-US" altLang="ja-JP" sz="1400">
              <a:latin typeface="ＭＳ ゴシック" pitchFamily="49" charset="-128"/>
              <a:ea typeface="ＭＳ ゴシック" pitchFamily="49" charset="-128"/>
            </a:rPr>
            <a:t>4,74%</a:t>
          </a:r>
          <a:r>
            <a:rPr kumimoji="1" lang="ja-JP" altLang="en-US" sz="1400">
              <a:latin typeface="ＭＳ ゴシック" pitchFamily="49" charset="-128"/>
              <a:ea typeface="ＭＳ ゴシック" pitchFamily="49" charset="-128"/>
            </a:rPr>
            <a:t>と低い水準となり、その影響から令和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年度の実質単年度収支の割合は</a:t>
          </a:r>
          <a:r>
            <a:rPr kumimoji="1" lang="en-US" altLang="ja-JP" sz="1400">
              <a:latin typeface="ＭＳ ゴシック" pitchFamily="49" charset="-128"/>
              <a:ea typeface="ＭＳ ゴシック" pitchFamily="49" charset="-128"/>
            </a:rPr>
            <a:t>3.07</a:t>
          </a:r>
          <a:r>
            <a:rPr kumimoji="1" lang="ja-JP" altLang="en-US" sz="1400">
              <a:latin typeface="ＭＳ ゴシック" pitchFamily="49" charset="-128"/>
              <a:ea typeface="ＭＳ ゴシック" pitchFamily="49" charset="-128"/>
            </a:rPr>
            <a:t>％と例年と比較し高い水準となった。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全会計の実質収支は黒字となっており、連結実質赤字比率はない状況にあり、令和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年度は一般会計で前年度</a:t>
          </a:r>
          <a:r>
            <a:rPr kumimoji="1" lang="en-US" altLang="ja-JP" sz="1400">
              <a:latin typeface="ＭＳ ゴシック" pitchFamily="49" charset="-128"/>
              <a:ea typeface="ＭＳ ゴシック" pitchFamily="49" charset="-128"/>
            </a:rPr>
            <a:t>3.21</a:t>
          </a:r>
          <a:r>
            <a:rPr kumimoji="1" lang="ja-JP" altLang="en-US" sz="1400">
              <a:latin typeface="ＭＳ ゴシック" pitchFamily="49" charset="-128"/>
              <a:ea typeface="ＭＳ ゴシック" pitchFamily="49" charset="-128"/>
            </a:rPr>
            <a:t>ポイント増となったことなどから全体の黒字額が増加した。中でも大きなウエイトを占めている水道事業会計では、今後人口減少等に伴う給水人口の減少などの影響を踏まえて、経営の健全性を確保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27863669</v>
      </c>
      <c r="BO4" s="371"/>
      <c r="BP4" s="371"/>
      <c r="BQ4" s="371"/>
      <c r="BR4" s="371"/>
      <c r="BS4" s="371"/>
      <c r="BT4" s="371"/>
      <c r="BU4" s="372"/>
      <c r="BV4" s="370">
        <v>27202840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7.9</v>
      </c>
      <c r="CU4" s="377"/>
      <c r="CV4" s="377"/>
      <c r="CW4" s="377"/>
      <c r="CX4" s="377"/>
      <c r="CY4" s="377"/>
      <c r="CZ4" s="377"/>
      <c r="DA4" s="378"/>
      <c r="DB4" s="376">
        <v>4.7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26824053</v>
      </c>
      <c r="BO5" s="439"/>
      <c r="BP5" s="439"/>
      <c r="BQ5" s="439"/>
      <c r="BR5" s="439"/>
      <c r="BS5" s="439"/>
      <c r="BT5" s="439"/>
      <c r="BU5" s="440"/>
      <c r="BV5" s="438">
        <v>26536500</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85.9</v>
      </c>
      <c r="CU5" s="405"/>
      <c r="CV5" s="405"/>
      <c r="CW5" s="405"/>
      <c r="CX5" s="405"/>
      <c r="CY5" s="405"/>
      <c r="CZ5" s="405"/>
      <c r="DA5" s="406"/>
      <c r="DB5" s="404">
        <v>81.400000000000006</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1039616</v>
      </c>
      <c r="BO6" s="439"/>
      <c r="BP6" s="439"/>
      <c r="BQ6" s="439"/>
      <c r="BR6" s="439"/>
      <c r="BS6" s="439"/>
      <c r="BT6" s="439"/>
      <c r="BU6" s="440"/>
      <c r="BV6" s="438">
        <v>666340</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87</v>
      </c>
      <c r="CU6" s="445"/>
      <c r="CV6" s="445"/>
      <c r="CW6" s="445"/>
      <c r="CX6" s="445"/>
      <c r="CY6" s="445"/>
      <c r="CZ6" s="445"/>
      <c r="DA6" s="446"/>
      <c r="DB6" s="444">
        <v>85.7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95</v>
      </c>
      <c r="AV7" s="434"/>
      <c r="AW7" s="434"/>
      <c r="AX7" s="434"/>
      <c r="AY7" s="435" t="s">
        <v>106</v>
      </c>
      <c r="AZ7" s="436"/>
      <c r="BA7" s="436"/>
      <c r="BB7" s="436"/>
      <c r="BC7" s="436"/>
      <c r="BD7" s="436"/>
      <c r="BE7" s="436"/>
      <c r="BF7" s="436"/>
      <c r="BG7" s="436"/>
      <c r="BH7" s="436"/>
      <c r="BI7" s="436"/>
      <c r="BJ7" s="436"/>
      <c r="BK7" s="436"/>
      <c r="BL7" s="436"/>
      <c r="BM7" s="437"/>
      <c r="BN7" s="438">
        <v>56649</v>
      </c>
      <c r="BO7" s="439"/>
      <c r="BP7" s="439"/>
      <c r="BQ7" s="439"/>
      <c r="BR7" s="439"/>
      <c r="BS7" s="439"/>
      <c r="BT7" s="439"/>
      <c r="BU7" s="440"/>
      <c r="BV7" s="438">
        <v>58868</v>
      </c>
      <c r="BW7" s="439"/>
      <c r="BX7" s="439"/>
      <c r="BY7" s="439"/>
      <c r="BZ7" s="439"/>
      <c r="CA7" s="439"/>
      <c r="CB7" s="439"/>
      <c r="CC7" s="440"/>
      <c r="CD7" s="441" t="s">
        <v>107</v>
      </c>
      <c r="CE7" s="442"/>
      <c r="CF7" s="442"/>
      <c r="CG7" s="442"/>
      <c r="CH7" s="442"/>
      <c r="CI7" s="442"/>
      <c r="CJ7" s="442"/>
      <c r="CK7" s="442"/>
      <c r="CL7" s="442"/>
      <c r="CM7" s="442"/>
      <c r="CN7" s="442"/>
      <c r="CO7" s="442"/>
      <c r="CP7" s="442"/>
      <c r="CQ7" s="442"/>
      <c r="CR7" s="442"/>
      <c r="CS7" s="443"/>
      <c r="CT7" s="438">
        <v>12365400</v>
      </c>
      <c r="CU7" s="439"/>
      <c r="CV7" s="439"/>
      <c r="CW7" s="439"/>
      <c r="CX7" s="439"/>
      <c r="CY7" s="439"/>
      <c r="CZ7" s="439"/>
      <c r="DA7" s="440"/>
      <c r="DB7" s="438">
        <v>12802894</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108</v>
      </c>
      <c r="AN8" s="431"/>
      <c r="AO8" s="431"/>
      <c r="AP8" s="431"/>
      <c r="AQ8" s="431"/>
      <c r="AR8" s="431"/>
      <c r="AS8" s="431"/>
      <c r="AT8" s="432"/>
      <c r="AU8" s="433" t="s">
        <v>95</v>
      </c>
      <c r="AV8" s="434"/>
      <c r="AW8" s="434"/>
      <c r="AX8" s="434"/>
      <c r="AY8" s="435" t="s">
        <v>109</v>
      </c>
      <c r="AZ8" s="436"/>
      <c r="BA8" s="436"/>
      <c r="BB8" s="436"/>
      <c r="BC8" s="436"/>
      <c r="BD8" s="436"/>
      <c r="BE8" s="436"/>
      <c r="BF8" s="436"/>
      <c r="BG8" s="436"/>
      <c r="BH8" s="436"/>
      <c r="BI8" s="436"/>
      <c r="BJ8" s="436"/>
      <c r="BK8" s="436"/>
      <c r="BL8" s="436"/>
      <c r="BM8" s="437"/>
      <c r="BN8" s="438">
        <v>982967</v>
      </c>
      <c r="BO8" s="439"/>
      <c r="BP8" s="439"/>
      <c r="BQ8" s="439"/>
      <c r="BR8" s="439"/>
      <c r="BS8" s="439"/>
      <c r="BT8" s="439"/>
      <c r="BU8" s="440"/>
      <c r="BV8" s="438">
        <v>607472</v>
      </c>
      <c r="BW8" s="439"/>
      <c r="BX8" s="439"/>
      <c r="BY8" s="439"/>
      <c r="BZ8" s="439"/>
      <c r="CA8" s="439"/>
      <c r="CB8" s="439"/>
      <c r="CC8" s="440"/>
      <c r="CD8" s="441" t="s">
        <v>110</v>
      </c>
      <c r="CE8" s="442"/>
      <c r="CF8" s="442"/>
      <c r="CG8" s="442"/>
      <c r="CH8" s="442"/>
      <c r="CI8" s="442"/>
      <c r="CJ8" s="442"/>
      <c r="CK8" s="442"/>
      <c r="CL8" s="442"/>
      <c r="CM8" s="442"/>
      <c r="CN8" s="442"/>
      <c r="CO8" s="442"/>
      <c r="CP8" s="442"/>
      <c r="CQ8" s="442"/>
      <c r="CR8" s="442"/>
      <c r="CS8" s="443"/>
      <c r="CT8" s="447">
        <v>0.46</v>
      </c>
      <c r="CU8" s="448"/>
      <c r="CV8" s="448"/>
      <c r="CW8" s="448"/>
      <c r="CX8" s="448"/>
      <c r="CY8" s="448"/>
      <c r="CZ8" s="448"/>
      <c r="DA8" s="449"/>
      <c r="DB8" s="447">
        <v>0.47</v>
      </c>
      <c r="DC8" s="448"/>
      <c r="DD8" s="448"/>
      <c r="DE8" s="448"/>
      <c r="DF8" s="448"/>
      <c r="DG8" s="448"/>
      <c r="DH8" s="448"/>
      <c r="DI8" s="449"/>
    </row>
    <row r="9" spans="1:119" ht="18.75" customHeight="1" thickBot="1" x14ac:dyDescent="0.2">
      <c r="A9" s="181"/>
      <c r="B9" s="401" t="s">
        <v>111</v>
      </c>
      <c r="C9" s="402"/>
      <c r="D9" s="402"/>
      <c r="E9" s="402"/>
      <c r="F9" s="402"/>
      <c r="G9" s="402"/>
      <c r="H9" s="402"/>
      <c r="I9" s="402"/>
      <c r="J9" s="402"/>
      <c r="K9" s="450"/>
      <c r="L9" s="451" t="s">
        <v>112</v>
      </c>
      <c r="M9" s="452"/>
      <c r="N9" s="452"/>
      <c r="O9" s="452"/>
      <c r="P9" s="452"/>
      <c r="Q9" s="453"/>
      <c r="R9" s="454">
        <v>43950</v>
      </c>
      <c r="S9" s="455"/>
      <c r="T9" s="455"/>
      <c r="U9" s="455"/>
      <c r="V9" s="456"/>
      <c r="W9" s="364" t="s">
        <v>113</v>
      </c>
      <c r="X9" s="365"/>
      <c r="Y9" s="365"/>
      <c r="Z9" s="365"/>
      <c r="AA9" s="365"/>
      <c r="AB9" s="365"/>
      <c r="AC9" s="365"/>
      <c r="AD9" s="365"/>
      <c r="AE9" s="365"/>
      <c r="AF9" s="365"/>
      <c r="AG9" s="365"/>
      <c r="AH9" s="365"/>
      <c r="AI9" s="365"/>
      <c r="AJ9" s="365"/>
      <c r="AK9" s="365"/>
      <c r="AL9" s="366"/>
      <c r="AM9" s="430" t="s">
        <v>114</v>
      </c>
      <c r="AN9" s="431"/>
      <c r="AO9" s="431"/>
      <c r="AP9" s="431"/>
      <c r="AQ9" s="431"/>
      <c r="AR9" s="431"/>
      <c r="AS9" s="431"/>
      <c r="AT9" s="432"/>
      <c r="AU9" s="433" t="s">
        <v>115</v>
      </c>
      <c r="AV9" s="434"/>
      <c r="AW9" s="434"/>
      <c r="AX9" s="434"/>
      <c r="AY9" s="435" t="s">
        <v>116</v>
      </c>
      <c r="AZ9" s="436"/>
      <c r="BA9" s="436"/>
      <c r="BB9" s="436"/>
      <c r="BC9" s="436"/>
      <c r="BD9" s="436"/>
      <c r="BE9" s="436"/>
      <c r="BF9" s="436"/>
      <c r="BG9" s="436"/>
      <c r="BH9" s="436"/>
      <c r="BI9" s="436"/>
      <c r="BJ9" s="436"/>
      <c r="BK9" s="436"/>
      <c r="BL9" s="436"/>
      <c r="BM9" s="437"/>
      <c r="BN9" s="438">
        <v>375495</v>
      </c>
      <c r="BO9" s="439"/>
      <c r="BP9" s="439"/>
      <c r="BQ9" s="439"/>
      <c r="BR9" s="439"/>
      <c r="BS9" s="439"/>
      <c r="BT9" s="439"/>
      <c r="BU9" s="440"/>
      <c r="BV9" s="438">
        <v>-375555</v>
      </c>
      <c r="BW9" s="439"/>
      <c r="BX9" s="439"/>
      <c r="BY9" s="439"/>
      <c r="BZ9" s="439"/>
      <c r="CA9" s="439"/>
      <c r="CB9" s="439"/>
      <c r="CC9" s="440"/>
      <c r="CD9" s="441" t="s">
        <v>117</v>
      </c>
      <c r="CE9" s="442"/>
      <c r="CF9" s="442"/>
      <c r="CG9" s="442"/>
      <c r="CH9" s="442"/>
      <c r="CI9" s="442"/>
      <c r="CJ9" s="442"/>
      <c r="CK9" s="442"/>
      <c r="CL9" s="442"/>
      <c r="CM9" s="442"/>
      <c r="CN9" s="442"/>
      <c r="CO9" s="442"/>
      <c r="CP9" s="442"/>
      <c r="CQ9" s="442"/>
      <c r="CR9" s="442"/>
      <c r="CS9" s="443"/>
      <c r="CT9" s="404">
        <v>15.4</v>
      </c>
      <c r="CU9" s="405"/>
      <c r="CV9" s="405"/>
      <c r="CW9" s="405"/>
      <c r="CX9" s="405"/>
      <c r="CY9" s="405"/>
      <c r="CZ9" s="405"/>
      <c r="DA9" s="406"/>
      <c r="DB9" s="404">
        <v>14.5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1"/>
      <c r="N10" s="431"/>
      <c r="O10" s="431"/>
      <c r="P10" s="431"/>
      <c r="Q10" s="432"/>
      <c r="R10" s="458">
        <v>47992</v>
      </c>
      <c r="S10" s="459"/>
      <c r="T10" s="459"/>
      <c r="U10" s="459"/>
      <c r="V10" s="460"/>
      <c r="W10" s="395"/>
      <c r="X10" s="396"/>
      <c r="Y10" s="396"/>
      <c r="Z10" s="396"/>
      <c r="AA10" s="396"/>
      <c r="AB10" s="396"/>
      <c r="AC10" s="396"/>
      <c r="AD10" s="396"/>
      <c r="AE10" s="396"/>
      <c r="AF10" s="396"/>
      <c r="AG10" s="396"/>
      <c r="AH10" s="396"/>
      <c r="AI10" s="396"/>
      <c r="AJ10" s="396"/>
      <c r="AK10" s="396"/>
      <c r="AL10" s="399"/>
      <c r="AM10" s="430" t="s">
        <v>119</v>
      </c>
      <c r="AN10" s="431"/>
      <c r="AO10" s="431"/>
      <c r="AP10" s="431"/>
      <c r="AQ10" s="431"/>
      <c r="AR10" s="431"/>
      <c r="AS10" s="431"/>
      <c r="AT10" s="432"/>
      <c r="AU10" s="433" t="s">
        <v>120</v>
      </c>
      <c r="AV10" s="434"/>
      <c r="AW10" s="434"/>
      <c r="AX10" s="434"/>
      <c r="AY10" s="435" t="s">
        <v>121</v>
      </c>
      <c r="AZ10" s="436"/>
      <c r="BA10" s="436"/>
      <c r="BB10" s="436"/>
      <c r="BC10" s="436"/>
      <c r="BD10" s="436"/>
      <c r="BE10" s="436"/>
      <c r="BF10" s="436"/>
      <c r="BG10" s="436"/>
      <c r="BH10" s="436"/>
      <c r="BI10" s="436"/>
      <c r="BJ10" s="436"/>
      <c r="BK10" s="436"/>
      <c r="BL10" s="436"/>
      <c r="BM10" s="437"/>
      <c r="BN10" s="438">
        <v>104240</v>
      </c>
      <c r="BO10" s="439"/>
      <c r="BP10" s="439"/>
      <c r="BQ10" s="439"/>
      <c r="BR10" s="439"/>
      <c r="BS10" s="439"/>
      <c r="BT10" s="439"/>
      <c r="BU10" s="440"/>
      <c r="BV10" s="438">
        <v>492004</v>
      </c>
      <c r="BW10" s="439"/>
      <c r="BX10" s="439"/>
      <c r="BY10" s="439"/>
      <c r="BZ10" s="439"/>
      <c r="CA10" s="439"/>
      <c r="CB10" s="439"/>
      <c r="CC10" s="440"/>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0" t="s">
        <v>125</v>
      </c>
      <c r="AN11" s="431"/>
      <c r="AO11" s="431"/>
      <c r="AP11" s="431"/>
      <c r="AQ11" s="431"/>
      <c r="AR11" s="431"/>
      <c r="AS11" s="431"/>
      <c r="AT11" s="432"/>
      <c r="AU11" s="433" t="s">
        <v>95</v>
      </c>
      <c r="AV11" s="434"/>
      <c r="AW11" s="434"/>
      <c r="AX11" s="434"/>
      <c r="AY11" s="435" t="s">
        <v>126</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16426</v>
      </c>
      <c r="BW11" s="439"/>
      <c r="BX11" s="439"/>
      <c r="BY11" s="439"/>
      <c r="BZ11" s="439"/>
      <c r="CA11" s="439"/>
      <c r="CB11" s="439"/>
      <c r="CC11" s="440"/>
      <c r="CD11" s="441" t="s">
        <v>127</v>
      </c>
      <c r="CE11" s="442"/>
      <c r="CF11" s="442"/>
      <c r="CG11" s="442"/>
      <c r="CH11" s="442"/>
      <c r="CI11" s="442"/>
      <c r="CJ11" s="442"/>
      <c r="CK11" s="442"/>
      <c r="CL11" s="442"/>
      <c r="CM11" s="442"/>
      <c r="CN11" s="442"/>
      <c r="CO11" s="442"/>
      <c r="CP11" s="442"/>
      <c r="CQ11" s="442"/>
      <c r="CR11" s="442"/>
      <c r="CS11" s="443"/>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44076</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95</v>
      </c>
      <c r="AV12" s="434"/>
      <c r="AW12" s="434"/>
      <c r="AX12" s="434"/>
      <c r="AY12" s="435" t="s">
        <v>135</v>
      </c>
      <c r="AZ12" s="436"/>
      <c r="BA12" s="436"/>
      <c r="BB12" s="436"/>
      <c r="BC12" s="436"/>
      <c r="BD12" s="436"/>
      <c r="BE12" s="436"/>
      <c r="BF12" s="436"/>
      <c r="BG12" s="436"/>
      <c r="BH12" s="436"/>
      <c r="BI12" s="436"/>
      <c r="BJ12" s="436"/>
      <c r="BK12" s="436"/>
      <c r="BL12" s="436"/>
      <c r="BM12" s="437"/>
      <c r="BN12" s="438">
        <v>100000</v>
      </c>
      <c r="BO12" s="439"/>
      <c r="BP12" s="439"/>
      <c r="BQ12" s="439"/>
      <c r="BR12" s="439"/>
      <c r="BS12" s="439"/>
      <c r="BT12" s="439"/>
      <c r="BU12" s="440"/>
      <c r="BV12" s="438">
        <v>66043</v>
      </c>
      <c r="BW12" s="439"/>
      <c r="BX12" s="439"/>
      <c r="BY12" s="439"/>
      <c r="BZ12" s="439"/>
      <c r="CA12" s="439"/>
      <c r="CB12" s="439"/>
      <c r="CC12" s="440"/>
      <c r="CD12" s="441" t="s">
        <v>136</v>
      </c>
      <c r="CE12" s="442"/>
      <c r="CF12" s="442"/>
      <c r="CG12" s="442"/>
      <c r="CH12" s="442"/>
      <c r="CI12" s="442"/>
      <c r="CJ12" s="442"/>
      <c r="CK12" s="442"/>
      <c r="CL12" s="442"/>
      <c r="CM12" s="442"/>
      <c r="CN12" s="442"/>
      <c r="CO12" s="442"/>
      <c r="CP12" s="442"/>
      <c r="CQ12" s="442"/>
      <c r="CR12" s="442"/>
      <c r="CS12" s="443"/>
      <c r="CT12" s="447" t="s">
        <v>137</v>
      </c>
      <c r="CU12" s="448"/>
      <c r="CV12" s="448"/>
      <c r="CW12" s="448"/>
      <c r="CX12" s="448"/>
      <c r="CY12" s="448"/>
      <c r="CZ12" s="448"/>
      <c r="DA12" s="449"/>
      <c r="DB12" s="447" t="s">
        <v>128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43570</v>
      </c>
      <c r="S13" s="492"/>
      <c r="T13" s="492"/>
      <c r="U13" s="492"/>
      <c r="V13" s="493"/>
      <c r="W13" s="417" t="s">
        <v>139</v>
      </c>
      <c r="X13" s="418"/>
      <c r="Y13" s="418"/>
      <c r="Z13" s="418"/>
      <c r="AA13" s="418"/>
      <c r="AB13" s="408"/>
      <c r="AC13" s="458">
        <v>891</v>
      </c>
      <c r="AD13" s="459"/>
      <c r="AE13" s="459"/>
      <c r="AF13" s="459"/>
      <c r="AG13" s="501"/>
      <c r="AH13" s="458">
        <v>1030</v>
      </c>
      <c r="AI13" s="459"/>
      <c r="AJ13" s="459"/>
      <c r="AK13" s="459"/>
      <c r="AL13" s="460"/>
      <c r="AM13" s="430" t="s">
        <v>140</v>
      </c>
      <c r="AN13" s="431"/>
      <c r="AO13" s="431"/>
      <c r="AP13" s="431"/>
      <c r="AQ13" s="431"/>
      <c r="AR13" s="431"/>
      <c r="AS13" s="431"/>
      <c r="AT13" s="432"/>
      <c r="AU13" s="433" t="s">
        <v>141</v>
      </c>
      <c r="AV13" s="434"/>
      <c r="AW13" s="434"/>
      <c r="AX13" s="434"/>
      <c r="AY13" s="435" t="s">
        <v>142</v>
      </c>
      <c r="AZ13" s="436"/>
      <c r="BA13" s="436"/>
      <c r="BB13" s="436"/>
      <c r="BC13" s="436"/>
      <c r="BD13" s="436"/>
      <c r="BE13" s="436"/>
      <c r="BF13" s="436"/>
      <c r="BG13" s="436"/>
      <c r="BH13" s="436"/>
      <c r="BI13" s="436"/>
      <c r="BJ13" s="436"/>
      <c r="BK13" s="436"/>
      <c r="BL13" s="436"/>
      <c r="BM13" s="437"/>
      <c r="BN13" s="438">
        <v>379735</v>
      </c>
      <c r="BO13" s="439"/>
      <c r="BP13" s="439"/>
      <c r="BQ13" s="439"/>
      <c r="BR13" s="439"/>
      <c r="BS13" s="439"/>
      <c r="BT13" s="439"/>
      <c r="BU13" s="440"/>
      <c r="BV13" s="438">
        <v>66832</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11.5</v>
      </c>
      <c r="CU13" s="405"/>
      <c r="CV13" s="405"/>
      <c r="CW13" s="405"/>
      <c r="CX13" s="405"/>
      <c r="CY13" s="405"/>
      <c r="CZ13" s="405"/>
      <c r="DA13" s="406"/>
      <c r="DB13" s="404">
        <v>11.5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44906</v>
      </c>
      <c r="S14" s="492"/>
      <c r="T14" s="492"/>
      <c r="U14" s="492"/>
      <c r="V14" s="493"/>
      <c r="W14" s="397"/>
      <c r="X14" s="398"/>
      <c r="Y14" s="398"/>
      <c r="Z14" s="398"/>
      <c r="AA14" s="398"/>
      <c r="AB14" s="387"/>
      <c r="AC14" s="494">
        <v>4.2</v>
      </c>
      <c r="AD14" s="495"/>
      <c r="AE14" s="495"/>
      <c r="AF14" s="495"/>
      <c r="AG14" s="496"/>
      <c r="AH14" s="494">
        <v>4.4000000000000004</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v>31.7</v>
      </c>
      <c r="CU14" s="506"/>
      <c r="CV14" s="506"/>
      <c r="CW14" s="506"/>
      <c r="CX14" s="506"/>
      <c r="CY14" s="506"/>
      <c r="CZ14" s="506"/>
      <c r="DA14" s="507"/>
      <c r="DB14" s="505">
        <v>41.9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146</v>
      </c>
      <c r="N15" s="499"/>
      <c r="O15" s="499"/>
      <c r="P15" s="499"/>
      <c r="Q15" s="500"/>
      <c r="R15" s="491">
        <v>44460</v>
      </c>
      <c r="S15" s="492"/>
      <c r="T15" s="492"/>
      <c r="U15" s="492"/>
      <c r="V15" s="493"/>
      <c r="W15" s="417" t="s">
        <v>147</v>
      </c>
      <c r="X15" s="418"/>
      <c r="Y15" s="418"/>
      <c r="Z15" s="418"/>
      <c r="AA15" s="418"/>
      <c r="AB15" s="408"/>
      <c r="AC15" s="458">
        <v>7202</v>
      </c>
      <c r="AD15" s="459"/>
      <c r="AE15" s="459"/>
      <c r="AF15" s="459"/>
      <c r="AG15" s="501"/>
      <c r="AH15" s="458">
        <v>8060</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5053814</v>
      </c>
      <c r="BO15" s="371"/>
      <c r="BP15" s="371"/>
      <c r="BQ15" s="371"/>
      <c r="BR15" s="371"/>
      <c r="BS15" s="371"/>
      <c r="BT15" s="371"/>
      <c r="BU15" s="372"/>
      <c r="BV15" s="370">
        <v>4867901</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33.799999999999997</v>
      </c>
      <c r="AD16" s="495"/>
      <c r="AE16" s="495"/>
      <c r="AF16" s="495"/>
      <c r="AG16" s="496"/>
      <c r="AH16" s="494">
        <v>34.799999999999997</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10935314</v>
      </c>
      <c r="BO16" s="439"/>
      <c r="BP16" s="439"/>
      <c r="BQ16" s="439"/>
      <c r="BR16" s="439"/>
      <c r="BS16" s="439"/>
      <c r="BT16" s="439"/>
      <c r="BU16" s="440"/>
      <c r="BV16" s="438">
        <v>10965793</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153</v>
      </c>
      <c r="N17" s="517"/>
      <c r="O17" s="517"/>
      <c r="P17" s="517"/>
      <c r="Q17" s="518"/>
      <c r="R17" s="513" t="s">
        <v>154</v>
      </c>
      <c r="S17" s="514"/>
      <c r="T17" s="514"/>
      <c r="U17" s="514"/>
      <c r="V17" s="515"/>
      <c r="W17" s="417" t="s">
        <v>155</v>
      </c>
      <c r="X17" s="418"/>
      <c r="Y17" s="418"/>
      <c r="Z17" s="418"/>
      <c r="AA17" s="418"/>
      <c r="AB17" s="408"/>
      <c r="AC17" s="458">
        <v>13220</v>
      </c>
      <c r="AD17" s="459"/>
      <c r="AE17" s="459"/>
      <c r="AF17" s="459"/>
      <c r="AG17" s="501"/>
      <c r="AH17" s="458">
        <v>14094</v>
      </c>
      <c r="AI17" s="459"/>
      <c r="AJ17" s="459"/>
      <c r="AK17" s="459"/>
      <c r="AL17" s="460"/>
      <c r="AM17" s="430"/>
      <c r="AN17" s="431"/>
      <c r="AO17" s="431"/>
      <c r="AP17" s="431"/>
      <c r="AQ17" s="431"/>
      <c r="AR17" s="431"/>
      <c r="AS17" s="431"/>
      <c r="AT17" s="432"/>
      <c r="AU17" s="433"/>
      <c r="AV17" s="434"/>
      <c r="AW17" s="434"/>
      <c r="AX17" s="434"/>
      <c r="AY17" s="435" t="s">
        <v>156</v>
      </c>
      <c r="AZ17" s="436"/>
      <c r="BA17" s="436"/>
      <c r="BB17" s="436"/>
      <c r="BC17" s="436"/>
      <c r="BD17" s="436"/>
      <c r="BE17" s="436"/>
      <c r="BF17" s="436"/>
      <c r="BG17" s="436"/>
      <c r="BH17" s="436"/>
      <c r="BI17" s="436"/>
      <c r="BJ17" s="436"/>
      <c r="BK17" s="436"/>
      <c r="BL17" s="436"/>
      <c r="BM17" s="437"/>
      <c r="BN17" s="438">
        <v>6275837</v>
      </c>
      <c r="BO17" s="439"/>
      <c r="BP17" s="439"/>
      <c r="BQ17" s="439"/>
      <c r="BR17" s="439"/>
      <c r="BS17" s="439"/>
      <c r="BT17" s="439"/>
      <c r="BU17" s="440"/>
      <c r="BV17" s="438">
        <v>6030455</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157</v>
      </c>
      <c r="C18" s="450"/>
      <c r="D18" s="450"/>
      <c r="E18" s="522"/>
      <c r="F18" s="522"/>
      <c r="G18" s="522"/>
      <c r="H18" s="522"/>
      <c r="I18" s="522"/>
      <c r="J18" s="522"/>
      <c r="K18" s="522"/>
      <c r="L18" s="523">
        <v>230.54</v>
      </c>
      <c r="M18" s="523"/>
      <c r="N18" s="523"/>
      <c r="O18" s="523"/>
      <c r="P18" s="523"/>
      <c r="Q18" s="523"/>
      <c r="R18" s="524"/>
      <c r="S18" s="524"/>
      <c r="T18" s="524"/>
      <c r="U18" s="524"/>
      <c r="V18" s="525"/>
      <c r="W18" s="419"/>
      <c r="X18" s="420"/>
      <c r="Y18" s="420"/>
      <c r="Z18" s="420"/>
      <c r="AA18" s="420"/>
      <c r="AB18" s="411"/>
      <c r="AC18" s="526">
        <v>62</v>
      </c>
      <c r="AD18" s="527"/>
      <c r="AE18" s="527"/>
      <c r="AF18" s="527"/>
      <c r="AG18" s="528"/>
      <c r="AH18" s="526">
        <v>60.8</v>
      </c>
      <c r="AI18" s="527"/>
      <c r="AJ18" s="527"/>
      <c r="AK18" s="527"/>
      <c r="AL18" s="529"/>
      <c r="AM18" s="430"/>
      <c r="AN18" s="431"/>
      <c r="AO18" s="431"/>
      <c r="AP18" s="431"/>
      <c r="AQ18" s="431"/>
      <c r="AR18" s="431"/>
      <c r="AS18" s="431"/>
      <c r="AT18" s="432"/>
      <c r="AU18" s="433"/>
      <c r="AV18" s="434"/>
      <c r="AW18" s="434"/>
      <c r="AX18" s="434"/>
      <c r="AY18" s="435" t="s">
        <v>158</v>
      </c>
      <c r="AZ18" s="436"/>
      <c r="BA18" s="436"/>
      <c r="BB18" s="436"/>
      <c r="BC18" s="436"/>
      <c r="BD18" s="436"/>
      <c r="BE18" s="436"/>
      <c r="BF18" s="436"/>
      <c r="BG18" s="436"/>
      <c r="BH18" s="436"/>
      <c r="BI18" s="436"/>
      <c r="BJ18" s="436"/>
      <c r="BK18" s="436"/>
      <c r="BL18" s="436"/>
      <c r="BM18" s="437"/>
      <c r="BN18" s="438">
        <v>11163636</v>
      </c>
      <c r="BO18" s="439"/>
      <c r="BP18" s="439"/>
      <c r="BQ18" s="439"/>
      <c r="BR18" s="439"/>
      <c r="BS18" s="439"/>
      <c r="BT18" s="439"/>
      <c r="BU18" s="440"/>
      <c r="BV18" s="438">
        <v>10997628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159</v>
      </c>
      <c r="C19" s="450"/>
      <c r="D19" s="450"/>
      <c r="E19" s="522"/>
      <c r="F19" s="522"/>
      <c r="G19" s="522"/>
      <c r="H19" s="522"/>
      <c r="I19" s="522"/>
      <c r="J19" s="522"/>
      <c r="K19" s="522"/>
      <c r="L19" s="530">
        <v>191</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160</v>
      </c>
      <c r="AZ19" s="436"/>
      <c r="BA19" s="436"/>
      <c r="BB19" s="436"/>
      <c r="BC19" s="436"/>
      <c r="BD19" s="436"/>
      <c r="BE19" s="436"/>
      <c r="BF19" s="436"/>
      <c r="BG19" s="436"/>
      <c r="BH19" s="436"/>
      <c r="BI19" s="436"/>
      <c r="BJ19" s="436"/>
      <c r="BK19" s="436"/>
      <c r="BL19" s="436"/>
      <c r="BM19" s="437"/>
      <c r="BN19" s="438">
        <v>15743222</v>
      </c>
      <c r="BO19" s="439"/>
      <c r="BP19" s="439"/>
      <c r="BQ19" s="439"/>
      <c r="BR19" s="439"/>
      <c r="BS19" s="439"/>
      <c r="BT19" s="439"/>
      <c r="BU19" s="440"/>
      <c r="BV19" s="438">
        <v>16224221</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161</v>
      </c>
      <c r="C20" s="450"/>
      <c r="D20" s="450"/>
      <c r="E20" s="522"/>
      <c r="F20" s="522"/>
      <c r="G20" s="522"/>
      <c r="H20" s="522"/>
      <c r="I20" s="522"/>
      <c r="J20" s="522"/>
      <c r="K20" s="522"/>
      <c r="L20" s="530">
        <v>15759</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163</v>
      </c>
      <c r="C22" s="551"/>
      <c r="D22" s="552"/>
      <c r="E22" s="413" t="s">
        <v>1</v>
      </c>
      <c r="F22" s="418"/>
      <c r="G22" s="418"/>
      <c r="H22" s="418"/>
      <c r="I22" s="418"/>
      <c r="J22" s="418"/>
      <c r="K22" s="408"/>
      <c r="L22" s="413" t="s">
        <v>164</v>
      </c>
      <c r="M22" s="418"/>
      <c r="N22" s="418"/>
      <c r="O22" s="418"/>
      <c r="P22" s="408"/>
      <c r="Q22" s="559" t="s">
        <v>165</v>
      </c>
      <c r="R22" s="560"/>
      <c r="S22" s="560"/>
      <c r="T22" s="560"/>
      <c r="U22" s="560"/>
      <c r="V22" s="561"/>
      <c r="W22" s="565" t="s">
        <v>166</v>
      </c>
      <c r="X22" s="551"/>
      <c r="Y22" s="552"/>
      <c r="Z22" s="413" t="s">
        <v>1</v>
      </c>
      <c r="AA22" s="418"/>
      <c r="AB22" s="418"/>
      <c r="AC22" s="418"/>
      <c r="AD22" s="418"/>
      <c r="AE22" s="418"/>
      <c r="AF22" s="418"/>
      <c r="AG22" s="408"/>
      <c r="AH22" s="570" t="s">
        <v>167</v>
      </c>
      <c r="AI22" s="418"/>
      <c r="AJ22" s="418"/>
      <c r="AK22" s="418"/>
      <c r="AL22" s="408"/>
      <c r="AM22" s="570" t="s">
        <v>168</v>
      </c>
      <c r="AN22" s="571"/>
      <c r="AO22" s="571"/>
      <c r="AP22" s="571"/>
      <c r="AQ22" s="571"/>
      <c r="AR22" s="572"/>
      <c r="AS22" s="559" t="s">
        <v>165</v>
      </c>
      <c r="AT22" s="560"/>
      <c r="AU22" s="560"/>
      <c r="AV22" s="560"/>
      <c r="AW22" s="560"/>
      <c r="AX22" s="576"/>
      <c r="AY22" s="367" t="s">
        <v>169</v>
      </c>
      <c r="AZ22" s="368"/>
      <c r="BA22" s="368"/>
      <c r="BB22" s="368"/>
      <c r="BC22" s="368"/>
      <c r="BD22" s="368"/>
      <c r="BE22" s="368"/>
      <c r="BF22" s="368"/>
      <c r="BG22" s="368"/>
      <c r="BH22" s="368"/>
      <c r="BI22" s="368"/>
      <c r="BJ22" s="368"/>
      <c r="BK22" s="368"/>
      <c r="BL22" s="368"/>
      <c r="BM22" s="369"/>
      <c r="BN22" s="370">
        <v>25001157</v>
      </c>
      <c r="BO22" s="371"/>
      <c r="BP22" s="371"/>
      <c r="BQ22" s="371"/>
      <c r="BR22" s="371"/>
      <c r="BS22" s="371"/>
      <c r="BT22" s="371"/>
      <c r="BU22" s="372"/>
      <c r="BV22" s="370">
        <v>24579850</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170</v>
      </c>
      <c r="AZ23" s="436"/>
      <c r="BA23" s="436"/>
      <c r="BB23" s="436"/>
      <c r="BC23" s="436"/>
      <c r="BD23" s="436"/>
      <c r="BE23" s="436"/>
      <c r="BF23" s="436"/>
      <c r="BG23" s="436"/>
      <c r="BH23" s="436"/>
      <c r="BI23" s="436"/>
      <c r="BJ23" s="436"/>
      <c r="BK23" s="436"/>
      <c r="BL23" s="436"/>
      <c r="BM23" s="437"/>
      <c r="BN23" s="438">
        <v>23117786</v>
      </c>
      <c r="BO23" s="439"/>
      <c r="BP23" s="439"/>
      <c r="BQ23" s="439"/>
      <c r="BR23" s="439"/>
      <c r="BS23" s="439"/>
      <c r="BT23" s="439"/>
      <c r="BU23" s="440"/>
      <c r="BV23" s="438">
        <v>22405949</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171</v>
      </c>
      <c r="F24" s="431"/>
      <c r="G24" s="431"/>
      <c r="H24" s="431"/>
      <c r="I24" s="431"/>
      <c r="J24" s="431"/>
      <c r="K24" s="432"/>
      <c r="L24" s="458">
        <v>1</v>
      </c>
      <c r="M24" s="459"/>
      <c r="N24" s="459"/>
      <c r="O24" s="459"/>
      <c r="P24" s="501"/>
      <c r="Q24" s="458">
        <v>8100</v>
      </c>
      <c r="R24" s="459"/>
      <c r="S24" s="459"/>
      <c r="T24" s="459"/>
      <c r="U24" s="459"/>
      <c r="V24" s="501"/>
      <c r="W24" s="566"/>
      <c r="X24" s="554"/>
      <c r="Y24" s="555"/>
      <c r="Z24" s="457" t="s">
        <v>172</v>
      </c>
      <c r="AA24" s="431"/>
      <c r="AB24" s="431"/>
      <c r="AC24" s="431"/>
      <c r="AD24" s="431"/>
      <c r="AE24" s="431"/>
      <c r="AF24" s="431"/>
      <c r="AG24" s="432"/>
      <c r="AH24" s="458">
        <v>354</v>
      </c>
      <c r="AI24" s="459"/>
      <c r="AJ24" s="459"/>
      <c r="AK24" s="459"/>
      <c r="AL24" s="501"/>
      <c r="AM24" s="458">
        <v>1103064</v>
      </c>
      <c r="AN24" s="459"/>
      <c r="AO24" s="459"/>
      <c r="AP24" s="459"/>
      <c r="AQ24" s="459"/>
      <c r="AR24" s="501"/>
      <c r="AS24" s="458">
        <v>3116</v>
      </c>
      <c r="AT24" s="459"/>
      <c r="AU24" s="459"/>
      <c r="AV24" s="459"/>
      <c r="AW24" s="459"/>
      <c r="AX24" s="460"/>
      <c r="AY24" s="544" t="s">
        <v>173</v>
      </c>
      <c r="AZ24" s="545"/>
      <c r="BA24" s="545"/>
      <c r="BB24" s="545"/>
      <c r="BC24" s="545"/>
      <c r="BD24" s="545"/>
      <c r="BE24" s="545"/>
      <c r="BF24" s="545"/>
      <c r="BG24" s="545"/>
      <c r="BH24" s="545"/>
      <c r="BI24" s="545"/>
      <c r="BJ24" s="545"/>
      <c r="BK24" s="545"/>
      <c r="BL24" s="545"/>
      <c r="BM24" s="546"/>
      <c r="BN24" s="438">
        <v>17445486</v>
      </c>
      <c r="BO24" s="439"/>
      <c r="BP24" s="439"/>
      <c r="BQ24" s="439"/>
      <c r="BR24" s="439"/>
      <c r="BS24" s="439"/>
      <c r="BT24" s="439"/>
      <c r="BU24" s="440"/>
      <c r="BV24" s="438">
        <v>16433775</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174</v>
      </c>
      <c r="F25" s="431"/>
      <c r="G25" s="431"/>
      <c r="H25" s="431"/>
      <c r="I25" s="431"/>
      <c r="J25" s="431"/>
      <c r="K25" s="432"/>
      <c r="L25" s="458">
        <v>1</v>
      </c>
      <c r="M25" s="459"/>
      <c r="N25" s="459"/>
      <c r="O25" s="459"/>
      <c r="P25" s="501"/>
      <c r="Q25" s="458">
        <v>6700</v>
      </c>
      <c r="R25" s="459"/>
      <c r="S25" s="459"/>
      <c r="T25" s="459"/>
      <c r="U25" s="459"/>
      <c r="V25" s="501"/>
      <c r="W25" s="566"/>
      <c r="X25" s="554"/>
      <c r="Y25" s="555"/>
      <c r="Z25" s="457" t="s">
        <v>175</v>
      </c>
      <c r="AA25" s="431"/>
      <c r="AB25" s="431"/>
      <c r="AC25" s="431"/>
      <c r="AD25" s="431"/>
      <c r="AE25" s="431"/>
      <c r="AF25" s="431"/>
      <c r="AG25" s="432"/>
      <c r="AH25" s="458">
        <v>58</v>
      </c>
      <c r="AI25" s="459"/>
      <c r="AJ25" s="459"/>
      <c r="AK25" s="459"/>
      <c r="AL25" s="501"/>
      <c r="AM25" s="458">
        <v>172028</v>
      </c>
      <c r="AN25" s="459"/>
      <c r="AO25" s="459"/>
      <c r="AP25" s="459"/>
      <c r="AQ25" s="459"/>
      <c r="AR25" s="501"/>
      <c r="AS25" s="458">
        <v>2966</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5448719</v>
      </c>
      <c r="BO25" s="371"/>
      <c r="BP25" s="371"/>
      <c r="BQ25" s="371"/>
      <c r="BR25" s="371"/>
      <c r="BS25" s="371"/>
      <c r="BT25" s="371"/>
      <c r="BU25" s="372"/>
      <c r="BV25" s="370">
        <v>4924229</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177</v>
      </c>
      <c r="F26" s="431"/>
      <c r="G26" s="431"/>
      <c r="H26" s="431"/>
      <c r="I26" s="431"/>
      <c r="J26" s="431"/>
      <c r="K26" s="432"/>
      <c r="L26" s="458">
        <v>1</v>
      </c>
      <c r="M26" s="459"/>
      <c r="N26" s="459"/>
      <c r="O26" s="459"/>
      <c r="P26" s="501"/>
      <c r="Q26" s="458">
        <v>5800</v>
      </c>
      <c r="R26" s="459"/>
      <c r="S26" s="459"/>
      <c r="T26" s="459"/>
      <c r="U26" s="459"/>
      <c r="V26" s="501"/>
      <c r="W26" s="566"/>
      <c r="X26" s="554"/>
      <c r="Y26" s="555"/>
      <c r="Z26" s="457" t="s">
        <v>178</v>
      </c>
      <c r="AA26" s="578"/>
      <c r="AB26" s="578"/>
      <c r="AC26" s="578"/>
      <c r="AD26" s="578"/>
      <c r="AE26" s="578"/>
      <c r="AF26" s="578"/>
      <c r="AG26" s="579"/>
      <c r="AH26" s="458">
        <v>24</v>
      </c>
      <c r="AI26" s="459"/>
      <c r="AJ26" s="459"/>
      <c r="AK26" s="459"/>
      <c r="AL26" s="501"/>
      <c r="AM26" s="458">
        <v>70656</v>
      </c>
      <c r="AN26" s="459"/>
      <c r="AO26" s="459"/>
      <c r="AP26" s="459"/>
      <c r="AQ26" s="459"/>
      <c r="AR26" s="501"/>
      <c r="AS26" s="458">
        <v>2944</v>
      </c>
      <c r="AT26" s="459"/>
      <c r="AU26" s="459"/>
      <c r="AV26" s="459"/>
      <c r="AW26" s="459"/>
      <c r="AX26" s="460"/>
      <c r="AY26" s="441" t="s">
        <v>179</v>
      </c>
      <c r="AZ26" s="442"/>
      <c r="BA26" s="442"/>
      <c r="BB26" s="442"/>
      <c r="BC26" s="442"/>
      <c r="BD26" s="442"/>
      <c r="BE26" s="442"/>
      <c r="BF26" s="442"/>
      <c r="BG26" s="442"/>
      <c r="BH26" s="442"/>
      <c r="BI26" s="442"/>
      <c r="BJ26" s="442"/>
      <c r="BK26" s="442"/>
      <c r="BL26" s="442"/>
      <c r="BM26" s="443"/>
      <c r="BN26" s="438" t="s">
        <v>180</v>
      </c>
      <c r="BO26" s="439"/>
      <c r="BP26" s="439"/>
      <c r="BQ26" s="439"/>
      <c r="BR26" s="439"/>
      <c r="BS26" s="439"/>
      <c r="BT26" s="439"/>
      <c r="BU26" s="440"/>
      <c r="BV26" s="438" t="s">
        <v>128</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181</v>
      </c>
      <c r="F27" s="431"/>
      <c r="G27" s="431"/>
      <c r="H27" s="431"/>
      <c r="I27" s="431"/>
      <c r="J27" s="431"/>
      <c r="K27" s="432"/>
      <c r="L27" s="458">
        <v>1</v>
      </c>
      <c r="M27" s="459"/>
      <c r="N27" s="459"/>
      <c r="O27" s="459"/>
      <c r="P27" s="501"/>
      <c r="Q27" s="458">
        <v>4950</v>
      </c>
      <c r="R27" s="459"/>
      <c r="S27" s="459"/>
      <c r="T27" s="459"/>
      <c r="U27" s="459"/>
      <c r="V27" s="501"/>
      <c r="W27" s="566"/>
      <c r="X27" s="554"/>
      <c r="Y27" s="555"/>
      <c r="Z27" s="457" t="s">
        <v>182</v>
      </c>
      <c r="AA27" s="431"/>
      <c r="AB27" s="431"/>
      <c r="AC27" s="431"/>
      <c r="AD27" s="431"/>
      <c r="AE27" s="431"/>
      <c r="AF27" s="431"/>
      <c r="AG27" s="432"/>
      <c r="AH27" s="458">
        <v>2</v>
      </c>
      <c r="AI27" s="459"/>
      <c r="AJ27" s="459"/>
      <c r="AK27" s="459"/>
      <c r="AL27" s="501"/>
      <c r="AM27" s="458" t="s">
        <v>183</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180</v>
      </c>
      <c r="BO27" s="548"/>
      <c r="BP27" s="548"/>
      <c r="BQ27" s="548"/>
      <c r="BR27" s="548"/>
      <c r="BS27" s="548"/>
      <c r="BT27" s="548"/>
      <c r="BU27" s="549"/>
      <c r="BV27" s="547" t="s">
        <v>180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4400</v>
      </c>
      <c r="R28" s="459"/>
      <c r="S28" s="459"/>
      <c r="T28" s="459"/>
      <c r="U28" s="459"/>
      <c r="V28" s="501"/>
      <c r="W28" s="566"/>
      <c r="X28" s="554"/>
      <c r="Y28" s="555"/>
      <c r="Z28" s="457" t="s">
        <v>187</v>
      </c>
      <c r="AA28" s="431"/>
      <c r="AB28" s="431"/>
      <c r="AC28" s="431"/>
      <c r="AD28" s="431"/>
      <c r="AE28" s="431"/>
      <c r="AF28" s="431"/>
      <c r="AG28" s="432"/>
      <c r="AH28" s="458" t="s">
        <v>128</v>
      </c>
      <c r="AI28" s="459"/>
      <c r="AJ28" s="459"/>
      <c r="AK28" s="459"/>
      <c r="AL28" s="501"/>
      <c r="AM28" s="458" t="s">
        <v>180</v>
      </c>
      <c r="AN28" s="459"/>
      <c r="AO28" s="459"/>
      <c r="AP28" s="459"/>
      <c r="AQ28" s="459"/>
      <c r="AR28" s="501"/>
      <c r="AS28" s="458" t="s">
        <v>180</v>
      </c>
      <c r="AT28" s="459"/>
      <c r="AU28" s="459"/>
      <c r="AV28" s="459"/>
      <c r="AW28" s="459"/>
      <c r="AX28" s="460"/>
      <c r="AY28" s="580" t="s">
        <v>188</v>
      </c>
      <c r="AZ28" s="581"/>
      <c r="BA28" s="581"/>
      <c r="BB28" s="582"/>
      <c r="BC28" s="367" t="s">
        <v>49</v>
      </c>
      <c r="BD28" s="368"/>
      <c r="BE28" s="368"/>
      <c r="BF28" s="368"/>
      <c r="BG28" s="368"/>
      <c r="BH28" s="368"/>
      <c r="BI28" s="368"/>
      <c r="BJ28" s="368"/>
      <c r="BK28" s="368"/>
      <c r="BL28" s="368"/>
      <c r="BM28" s="369"/>
      <c r="BN28" s="370">
        <v>3420052</v>
      </c>
      <c r="BO28" s="371"/>
      <c r="BP28" s="371"/>
      <c r="BQ28" s="371"/>
      <c r="BR28" s="371"/>
      <c r="BS28" s="371"/>
      <c r="BT28" s="371"/>
      <c r="BU28" s="372"/>
      <c r="BV28" s="370">
        <v>3415812</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189</v>
      </c>
      <c r="F29" s="431"/>
      <c r="G29" s="431"/>
      <c r="H29" s="431"/>
      <c r="I29" s="431"/>
      <c r="J29" s="431"/>
      <c r="K29" s="432"/>
      <c r="L29" s="458">
        <v>15</v>
      </c>
      <c r="M29" s="459"/>
      <c r="N29" s="459"/>
      <c r="O29" s="459"/>
      <c r="P29" s="501"/>
      <c r="Q29" s="458">
        <v>4200</v>
      </c>
      <c r="R29" s="459"/>
      <c r="S29" s="459"/>
      <c r="T29" s="459"/>
      <c r="U29" s="459"/>
      <c r="V29" s="501"/>
      <c r="W29" s="567"/>
      <c r="X29" s="568"/>
      <c r="Y29" s="569"/>
      <c r="Z29" s="457" t="s">
        <v>190</v>
      </c>
      <c r="AA29" s="431"/>
      <c r="AB29" s="431"/>
      <c r="AC29" s="431"/>
      <c r="AD29" s="431"/>
      <c r="AE29" s="431"/>
      <c r="AF29" s="431"/>
      <c r="AG29" s="432"/>
      <c r="AH29" s="458">
        <v>356</v>
      </c>
      <c r="AI29" s="459"/>
      <c r="AJ29" s="459"/>
      <c r="AK29" s="459"/>
      <c r="AL29" s="501"/>
      <c r="AM29" s="458">
        <v>1111752</v>
      </c>
      <c r="AN29" s="459"/>
      <c r="AO29" s="459"/>
      <c r="AP29" s="459"/>
      <c r="AQ29" s="459"/>
      <c r="AR29" s="501"/>
      <c r="AS29" s="458">
        <v>3123</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3189691</v>
      </c>
      <c r="BO29" s="439"/>
      <c r="BP29" s="439"/>
      <c r="BQ29" s="439"/>
      <c r="BR29" s="439"/>
      <c r="BS29" s="439"/>
      <c r="BT29" s="439"/>
      <c r="BU29" s="440"/>
      <c r="BV29" s="438">
        <v>2203653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98</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2131293</v>
      </c>
      <c r="BO30" s="548"/>
      <c r="BP30" s="548"/>
      <c r="BQ30" s="548"/>
      <c r="BR30" s="548"/>
      <c r="BS30" s="548"/>
      <c r="BT30" s="548"/>
      <c r="BU30" s="549"/>
      <c r="BV30" s="547">
        <v>2691469</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199</v>
      </c>
      <c r="D33" s="425"/>
      <c r="E33" s="396" t="s">
        <v>200</v>
      </c>
      <c r="F33" s="396"/>
      <c r="G33" s="396"/>
      <c r="H33" s="396"/>
      <c r="I33" s="396"/>
      <c r="J33" s="396"/>
      <c r="K33" s="396"/>
      <c r="L33" s="396"/>
      <c r="M33" s="396"/>
      <c r="N33" s="396"/>
      <c r="O33" s="396"/>
      <c r="P33" s="396"/>
      <c r="Q33" s="396"/>
      <c r="R33" s="396"/>
      <c r="S33" s="396"/>
      <c r="T33" s="206"/>
      <c r="U33" s="425" t="s">
        <v>201</v>
      </c>
      <c r="V33" s="425"/>
      <c r="W33" s="396" t="s">
        <v>200</v>
      </c>
      <c r="X33" s="396"/>
      <c r="Y33" s="396"/>
      <c r="Z33" s="396"/>
      <c r="AA33" s="396"/>
      <c r="AB33" s="396"/>
      <c r="AC33" s="396"/>
      <c r="AD33" s="396"/>
      <c r="AE33" s="396"/>
      <c r="AF33" s="396"/>
      <c r="AG33" s="396"/>
      <c r="AH33" s="396"/>
      <c r="AI33" s="396"/>
      <c r="AJ33" s="396"/>
      <c r="AK33" s="396"/>
      <c r="AL33" s="206"/>
      <c r="AM33" s="425" t="s">
        <v>199</v>
      </c>
      <c r="AN33" s="425"/>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199</v>
      </c>
      <c r="CP33" s="425"/>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氷見市水道事業会計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高岡地区広域圏事務組合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氷見市体育協会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育英資金特別会計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介護保険特別会計（保険事業勘定）</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氷見市病院事業会計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富山県市町村管理組合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氷見市土地開発公社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介護保険特別会計（介護サービス事業勘定）</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氷見市下水道事業会計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富山県市町村総合事務組合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氷見市観光協会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富山県後期高齢者医療広域連合（一般会計）</v>
      </c>
      <c r="BZ37" s="598"/>
      <c r="CA37" s="598"/>
      <c r="CB37" s="598"/>
      <c r="CC37" s="598"/>
      <c r="CD37" s="598"/>
      <c r="CE37" s="598"/>
      <c r="CF37" s="598"/>
      <c r="CG37" s="598"/>
      <c r="CH37" s="598"/>
      <c r="CI37" s="598"/>
      <c r="CJ37" s="598"/>
      <c r="CK37" s="598"/>
      <c r="CL37" s="598"/>
      <c r="CM37" s="598"/>
      <c r="CN37" s="181"/>
      <c r="CO37" s="597">
        <f t="shared" si="3"/>
        <v>18</v>
      </c>
      <c r="CP37" s="597"/>
      <c r="CQ37" s="598" t="str">
        <f>IF('各会計、関係団体の財政状況及び健全化判断比率'!BS10="","",'各会計、関係団体の財政状況及び健全化判断比率'!BS10)</f>
        <v>氷見ふるさとエネルギー株式会社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富山県後期高齢者医療広域連合（特別会計）</v>
      </c>
      <c r="BZ38" s="598"/>
      <c r="CA38" s="598"/>
      <c r="CB38" s="598"/>
      <c r="CC38" s="598"/>
      <c r="CD38" s="598"/>
      <c r="CE38" s="598"/>
      <c r="CF38" s="598"/>
      <c r="CG38" s="598"/>
      <c r="CH38" s="598"/>
      <c r="CI38" s="598"/>
      <c r="CJ38" s="598"/>
      <c r="CK38" s="598"/>
      <c r="CL38" s="598"/>
      <c r="CM38" s="598"/>
      <c r="CN38" s="181"/>
      <c r="CO38" s="597">
        <f t="shared" si="3"/>
        <v>19</v>
      </c>
      <c r="CP38" s="597"/>
      <c r="CQ38" s="598" t="str">
        <f>IF('各会計、関係団体の財政状況及び健全化判断比率'!BS11="","",'各会計、関係団体の財政状況及び健全化判断比率'!BS11)</f>
        <v>氷見市文化振興財団</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L1EhwoVkkG+JAk2dX1Wb0CD9Z7LR4Xt7yZEP11/Q0jE/+XqB0H+b6UJeE2mIm1WALX61FuUSHjg3Z6gjSAzekg==" saltValue="vcqzUgTDe98Yc6mQSAD/1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565</v>
      </c>
      <c r="D34" s="1151"/>
      <c r="E34" s="1152"/>
      <c r="F34" s="32">
        <v>11.43</v>
      </c>
      <c r="G34" s="33">
        <v>11.78</v>
      </c>
      <c r="H34" s="33">
        <v>11.23</v>
      </c>
      <c r="I34" s="33">
        <v>10.74</v>
      </c>
      <c r="J34" s="34">
        <v>9.34</v>
      </c>
      <c r="K34" s="22"/>
      <c r="L34" s="22"/>
      <c r="M34" s="22"/>
      <c r="N34" s="22"/>
      <c r="O34" s="22"/>
      <c r="P34" s="22"/>
    </row>
    <row r="35" spans="1:16" ht="39" customHeight="1" x14ac:dyDescent="0.15">
      <c r="A35" s="22"/>
      <c r="B35" s="35"/>
      <c r="C35" s="1145" t="s">
        <v>566</v>
      </c>
      <c r="D35" s="1146"/>
      <c r="E35" s="1147"/>
      <c r="F35" s="36">
        <v>7.18</v>
      </c>
      <c r="G35" s="37">
        <v>6.51</v>
      </c>
      <c r="H35" s="37">
        <v>7.94</v>
      </c>
      <c r="I35" s="37">
        <v>4.7300000000000004</v>
      </c>
      <c r="J35" s="38">
        <v>7.94</v>
      </c>
      <c r="K35" s="22"/>
      <c r="L35" s="22"/>
      <c r="M35" s="22"/>
      <c r="N35" s="22"/>
      <c r="O35" s="22"/>
      <c r="P35" s="22"/>
    </row>
    <row r="36" spans="1:16" ht="39" customHeight="1" x14ac:dyDescent="0.15">
      <c r="A36" s="22"/>
      <c r="B36" s="35"/>
      <c r="C36" s="1145" t="s">
        <v>567</v>
      </c>
      <c r="D36" s="1146"/>
      <c r="E36" s="1147"/>
      <c r="F36" s="36" t="s">
        <v>519</v>
      </c>
      <c r="G36" s="37" t="s">
        <v>519</v>
      </c>
      <c r="H36" s="37">
        <v>0.93</v>
      </c>
      <c r="I36" s="37">
        <v>1.02</v>
      </c>
      <c r="J36" s="38">
        <v>1.59</v>
      </c>
      <c r="K36" s="22"/>
      <c r="L36" s="22"/>
      <c r="M36" s="22"/>
      <c r="N36" s="22"/>
      <c r="O36" s="22"/>
      <c r="P36" s="22"/>
    </row>
    <row r="37" spans="1:16" ht="39" customHeight="1" x14ac:dyDescent="0.15">
      <c r="A37" s="22"/>
      <c r="B37" s="35"/>
      <c r="C37" s="1145" t="s">
        <v>568</v>
      </c>
      <c r="D37" s="1146"/>
      <c r="E37" s="1147"/>
      <c r="F37" s="36">
        <v>1.75</v>
      </c>
      <c r="G37" s="37">
        <v>0.38</v>
      </c>
      <c r="H37" s="37">
        <v>0.64</v>
      </c>
      <c r="I37" s="37">
        <v>0.69</v>
      </c>
      <c r="J37" s="38">
        <v>1.28</v>
      </c>
      <c r="K37" s="22"/>
      <c r="L37" s="22"/>
      <c r="M37" s="22"/>
      <c r="N37" s="22"/>
      <c r="O37" s="22"/>
      <c r="P37" s="22"/>
    </row>
    <row r="38" spans="1:16" ht="39" customHeight="1" x14ac:dyDescent="0.15">
      <c r="A38" s="22"/>
      <c r="B38" s="35"/>
      <c r="C38" s="1145" t="s">
        <v>569</v>
      </c>
      <c r="D38" s="1146"/>
      <c r="E38" s="1147"/>
      <c r="F38" s="36">
        <v>0</v>
      </c>
      <c r="G38" s="37">
        <v>0.1</v>
      </c>
      <c r="H38" s="37">
        <v>7.0000000000000007E-2</v>
      </c>
      <c r="I38" s="37">
        <v>7.0000000000000007E-2</v>
      </c>
      <c r="J38" s="38">
        <v>0.16</v>
      </c>
      <c r="K38" s="22"/>
      <c r="L38" s="22"/>
      <c r="M38" s="22"/>
      <c r="N38" s="22"/>
      <c r="O38" s="22"/>
      <c r="P38" s="22"/>
    </row>
    <row r="39" spans="1:16" ht="39" customHeight="1" x14ac:dyDescent="0.15">
      <c r="A39" s="22"/>
      <c r="B39" s="35"/>
      <c r="C39" s="1145" t="s">
        <v>570</v>
      </c>
      <c r="D39" s="1146"/>
      <c r="E39" s="1147"/>
      <c r="F39" s="36">
        <v>0.13</v>
      </c>
      <c r="G39" s="37">
        <v>0.35</v>
      </c>
      <c r="H39" s="37">
        <v>0.48</v>
      </c>
      <c r="I39" s="37">
        <v>0.45</v>
      </c>
      <c r="J39" s="38">
        <v>0.01</v>
      </c>
      <c r="K39" s="22"/>
      <c r="L39" s="22"/>
      <c r="M39" s="22"/>
      <c r="N39" s="22"/>
      <c r="O39" s="22"/>
      <c r="P39" s="22"/>
    </row>
    <row r="40" spans="1:16" ht="39" customHeight="1" x14ac:dyDescent="0.15">
      <c r="A40" s="22"/>
      <c r="B40" s="35"/>
      <c r="C40" s="1145" t="s">
        <v>571</v>
      </c>
      <c r="D40" s="1146"/>
      <c r="E40" s="1147"/>
      <c r="F40" s="36">
        <v>0</v>
      </c>
      <c r="G40" s="37">
        <v>0</v>
      </c>
      <c r="H40" s="37">
        <v>0</v>
      </c>
      <c r="I40" s="37">
        <v>0.01</v>
      </c>
      <c r="J40" s="38">
        <v>0</v>
      </c>
      <c r="K40" s="22"/>
      <c r="L40" s="22"/>
      <c r="M40" s="22"/>
      <c r="N40" s="22"/>
      <c r="O40" s="22"/>
      <c r="P40" s="22"/>
    </row>
    <row r="41" spans="1:16" ht="39" customHeight="1" x14ac:dyDescent="0.15">
      <c r="A41" s="22"/>
      <c r="B41" s="35"/>
      <c r="C41" s="1145" t="s">
        <v>572</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573</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574</v>
      </c>
      <c r="D43" s="1149"/>
      <c r="E43" s="1150"/>
      <c r="F43" s="41">
        <v>0.02</v>
      </c>
      <c r="G43" s="42">
        <v>0.09</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WOBScb6c22elRJfQrtVDg07MERTCEWqgHqEwa70X//oKvV38Qw1mYcZF1eMaFVyr1m84AOZ4CJUq9NigJV8mQ==" saltValue="jUzwFafpm8zBS8c80hRr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2355</v>
      </c>
      <c r="L45" s="60">
        <v>2408</v>
      </c>
      <c r="M45" s="60">
        <v>2370</v>
      </c>
      <c r="N45" s="60">
        <v>2373</v>
      </c>
      <c r="O45" s="61">
        <v>2451</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519</v>
      </c>
      <c r="L46" s="64" t="s">
        <v>519</v>
      </c>
      <c r="M46" s="64" t="s">
        <v>519</v>
      </c>
      <c r="N46" s="64" t="s">
        <v>519</v>
      </c>
      <c r="O46" s="65" t="s">
        <v>519</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519</v>
      </c>
      <c r="L47" s="64" t="s">
        <v>519</v>
      </c>
      <c r="M47" s="64" t="s">
        <v>519</v>
      </c>
      <c r="N47" s="64" t="s">
        <v>519</v>
      </c>
      <c r="O47" s="65" t="s">
        <v>519</v>
      </c>
      <c r="P47" s="48"/>
      <c r="Q47" s="48"/>
      <c r="R47" s="48"/>
      <c r="S47" s="48"/>
      <c r="T47" s="48"/>
      <c r="U47" s="48"/>
    </row>
    <row r="48" spans="1:21" ht="30.75" customHeight="1" x14ac:dyDescent="0.15">
      <c r="A48" s="48"/>
      <c r="B48" s="1155"/>
      <c r="C48" s="1156"/>
      <c r="D48" s="62"/>
      <c r="E48" s="1161" t="s">
        <v>14</v>
      </c>
      <c r="F48" s="1161"/>
      <c r="G48" s="1161"/>
      <c r="H48" s="1161"/>
      <c r="I48" s="1161"/>
      <c r="J48" s="1162"/>
      <c r="K48" s="63">
        <v>858</v>
      </c>
      <c r="L48" s="64">
        <v>950</v>
      </c>
      <c r="M48" s="64">
        <v>751</v>
      </c>
      <c r="N48" s="64">
        <v>733</v>
      </c>
      <c r="O48" s="65">
        <v>715</v>
      </c>
      <c r="P48" s="48"/>
      <c r="Q48" s="48"/>
      <c r="R48" s="48"/>
      <c r="S48" s="48"/>
      <c r="T48" s="48"/>
      <c r="U48" s="48"/>
    </row>
    <row r="49" spans="1:21" ht="30.75" customHeight="1" x14ac:dyDescent="0.15">
      <c r="A49" s="48"/>
      <c r="B49" s="1155"/>
      <c r="C49" s="1156"/>
      <c r="D49" s="62"/>
      <c r="E49" s="1161" t="s">
        <v>15</v>
      </c>
      <c r="F49" s="1161"/>
      <c r="G49" s="1161"/>
      <c r="H49" s="1161"/>
      <c r="I49" s="1161"/>
      <c r="J49" s="1162"/>
      <c r="K49" s="63">
        <v>47</v>
      </c>
      <c r="L49" s="64">
        <v>47</v>
      </c>
      <c r="M49" s="64">
        <v>46</v>
      </c>
      <c r="N49" s="64">
        <v>46</v>
      </c>
      <c r="O49" s="65">
        <v>48</v>
      </c>
      <c r="P49" s="48"/>
      <c r="Q49" s="48"/>
      <c r="R49" s="48"/>
      <c r="S49" s="48"/>
      <c r="T49" s="48"/>
      <c r="U49" s="48"/>
    </row>
    <row r="50" spans="1:21" ht="30.75" customHeight="1" x14ac:dyDescent="0.15">
      <c r="A50" s="48"/>
      <c r="B50" s="1155"/>
      <c r="C50" s="1156"/>
      <c r="D50" s="62"/>
      <c r="E50" s="1161" t="s">
        <v>16</v>
      </c>
      <c r="F50" s="1161"/>
      <c r="G50" s="1161"/>
      <c r="H50" s="1161"/>
      <c r="I50" s="1161"/>
      <c r="J50" s="1162"/>
      <c r="K50" s="63">
        <v>16</v>
      </c>
      <c r="L50" s="64">
        <v>16</v>
      </c>
      <c r="M50" s="64">
        <v>17</v>
      </c>
      <c r="N50" s="64">
        <v>15</v>
      </c>
      <c r="O50" s="65">
        <v>13</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519</v>
      </c>
      <c r="L51" s="64" t="s">
        <v>519</v>
      </c>
      <c r="M51" s="64" t="s">
        <v>519</v>
      </c>
      <c r="N51" s="64" t="s">
        <v>519</v>
      </c>
      <c r="O51" s="65" t="s">
        <v>519</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2250</v>
      </c>
      <c r="L52" s="64">
        <v>2181</v>
      </c>
      <c r="M52" s="64">
        <v>1985</v>
      </c>
      <c r="N52" s="64">
        <v>1988</v>
      </c>
      <c r="O52" s="65">
        <v>1937</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1026</v>
      </c>
      <c r="L53" s="69">
        <v>1240</v>
      </c>
      <c r="M53" s="69">
        <v>1199</v>
      </c>
      <c r="N53" s="69">
        <v>1179</v>
      </c>
      <c r="O53" s="70">
        <v>1290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3crVfWT8T9Rt0DmypgvNzaNan6SCfpw+S9ee44/4XDRXG+JM88BgSkCGWulq2jvr8KFTq7VnYZ3r4NWd75Fqg==" saltValue="UQZ3FMdUshi+Zdkbv4LxO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560</v>
      </c>
      <c r="J40" s="103" t="s">
        <v>561</v>
      </c>
      <c r="K40" s="103" t="s">
        <v>562</v>
      </c>
      <c r="L40" s="103" t="s">
        <v>563</v>
      </c>
      <c r="M40" s="104" t="s">
        <v>564</v>
      </c>
    </row>
    <row r="41" spans="2:13" ht="27.75" customHeight="1" x14ac:dyDescent="0.15">
      <c r="B41" s="1184" t="s">
        <v>31</v>
      </c>
      <c r="C41" s="1185"/>
      <c r="D41" s="105"/>
      <c r="E41" s="1190" t="s">
        <v>32</v>
      </c>
      <c r="F41" s="1190"/>
      <c r="G41" s="1190"/>
      <c r="H41" s="1191"/>
      <c r="I41" s="355">
        <v>22592</v>
      </c>
      <c r="J41" s="356">
        <v>22968</v>
      </c>
      <c r="K41" s="356">
        <v>23883</v>
      </c>
      <c r="L41" s="356">
        <v>24580</v>
      </c>
      <c r="M41" s="357">
        <v>25001</v>
      </c>
    </row>
    <row r="42" spans="2:13" ht="27.75" customHeight="1" x14ac:dyDescent="0.15">
      <c r="B42" s="1186"/>
      <c r="C42" s="1187"/>
      <c r="D42" s="106"/>
      <c r="E42" s="1192" t="s">
        <v>33</v>
      </c>
      <c r="F42" s="1192"/>
      <c r="G42" s="1192"/>
      <c r="H42" s="1193"/>
      <c r="I42" s="358">
        <v>58</v>
      </c>
      <c r="J42" s="359">
        <v>42</v>
      </c>
      <c r="K42" s="359">
        <v>95</v>
      </c>
      <c r="L42" s="359">
        <v>78</v>
      </c>
      <c r="M42" s="360">
        <v>91</v>
      </c>
    </row>
    <row r="43" spans="2:13" ht="27.75" customHeight="1" x14ac:dyDescent="0.15">
      <c r="B43" s="1186"/>
      <c r="C43" s="1187"/>
      <c r="D43" s="106"/>
      <c r="E43" s="1192" t="s">
        <v>34</v>
      </c>
      <c r="F43" s="1192"/>
      <c r="G43" s="1192"/>
      <c r="H43" s="1193"/>
      <c r="I43" s="358">
        <v>7776</v>
      </c>
      <c r="J43" s="359">
        <v>7438</v>
      </c>
      <c r="K43" s="359">
        <v>7334</v>
      </c>
      <c r="L43" s="359">
        <v>7052</v>
      </c>
      <c r="M43" s="360">
        <v>6627</v>
      </c>
    </row>
    <row r="44" spans="2:13" ht="27.75" customHeight="1" x14ac:dyDescent="0.15">
      <c r="B44" s="1186"/>
      <c r="C44" s="1187"/>
      <c r="D44" s="106"/>
      <c r="E44" s="1192" t="s">
        <v>35</v>
      </c>
      <c r="F44" s="1192"/>
      <c r="G44" s="1192"/>
      <c r="H44" s="1193"/>
      <c r="I44" s="358">
        <v>385</v>
      </c>
      <c r="J44" s="359">
        <v>341</v>
      </c>
      <c r="K44" s="359">
        <v>296</v>
      </c>
      <c r="L44" s="359">
        <v>259</v>
      </c>
      <c r="M44" s="360">
        <v>213</v>
      </c>
    </row>
    <row r="45" spans="2:13" ht="27.75" customHeight="1" x14ac:dyDescent="0.15">
      <c r="B45" s="1186"/>
      <c r="C45" s="1187"/>
      <c r="D45" s="106"/>
      <c r="E45" s="1192" t="s">
        <v>36</v>
      </c>
      <c r="F45" s="1192"/>
      <c r="G45" s="1192"/>
      <c r="H45" s="1193"/>
      <c r="I45" s="358">
        <v>4207</v>
      </c>
      <c r="J45" s="359">
        <v>4002</v>
      </c>
      <c r="K45" s="359">
        <v>3748</v>
      </c>
      <c r="L45" s="359">
        <v>3522</v>
      </c>
      <c r="M45" s="360">
        <v>3314</v>
      </c>
    </row>
    <row r="46" spans="2:13" ht="27.75" customHeight="1" x14ac:dyDescent="0.15">
      <c r="B46" s="1186"/>
      <c r="C46" s="1187"/>
      <c r="D46" s="107"/>
      <c r="E46" s="1192" t="s">
        <v>37</v>
      </c>
      <c r="F46" s="1192"/>
      <c r="G46" s="1192"/>
      <c r="H46" s="1193"/>
      <c r="I46" s="358" t="s">
        <v>519</v>
      </c>
      <c r="J46" s="359" t="s">
        <v>519</v>
      </c>
      <c r="K46" s="359" t="s">
        <v>519</v>
      </c>
      <c r="L46" s="359" t="s">
        <v>519</v>
      </c>
      <c r="M46" s="360" t="s">
        <v>519</v>
      </c>
    </row>
    <row r="47" spans="2:13" ht="27.75" customHeight="1" x14ac:dyDescent="0.15">
      <c r="B47" s="1186"/>
      <c r="C47" s="1187"/>
      <c r="D47" s="108"/>
      <c r="E47" s="1194" t="s">
        <v>38</v>
      </c>
      <c r="F47" s="1195"/>
      <c r="G47" s="1195"/>
      <c r="H47" s="1196"/>
      <c r="I47" s="358" t="s">
        <v>519</v>
      </c>
      <c r="J47" s="359" t="s">
        <v>519</v>
      </c>
      <c r="K47" s="359" t="s">
        <v>519</v>
      </c>
      <c r="L47" s="359" t="s">
        <v>519</v>
      </c>
      <c r="M47" s="360" t="s">
        <v>519</v>
      </c>
    </row>
    <row r="48" spans="2:13" ht="27.75" customHeight="1" x14ac:dyDescent="0.15">
      <c r="B48" s="1186"/>
      <c r="C48" s="1187"/>
      <c r="D48" s="106"/>
      <c r="E48" s="1192" t="s">
        <v>39</v>
      </c>
      <c r="F48" s="1192"/>
      <c r="G48" s="1192"/>
      <c r="H48" s="1193"/>
      <c r="I48" s="358" t="s">
        <v>519</v>
      </c>
      <c r="J48" s="359" t="s">
        <v>519</v>
      </c>
      <c r="K48" s="359" t="s">
        <v>519</v>
      </c>
      <c r="L48" s="359" t="s">
        <v>519</v>
      </c>
      <c r="M48" s="360" t="s">
        <v>519</v>
      </c>
    </row>
    <row r="49" spans="2:13" ht="27.75" customHeight="1" x14ac:dyDescent="0.15">
      <c r="B49" s="1188"/>
      <c r="C49" s="1189"/>
      <c r="D49" s="106"/>
      <c r="E49" s="1192" t="s">
        <v>40</v>
      </c>
      <c r="F49" s="1192"/>
      <c r="G49" s="1192"/>
      <c r="H49" s="1193"/>
      <c r="I49" s="358" t="s">
        <v>519</v>
      </c>
      <c r="J49" s="359" t="s">
        <v>519</v>
      </c>
      <c r="K49" s="359" t="s">
        <v>519</v>
      </c>
      <c r="L49" s="359" t="s">
        <v>519</v>
      </c>
      <c r="M49" s="360" t="s">
        <v>519</v>
      </c>
    </row>
    <row r="50" spans="2:13" ht="27.75" customHeight="1" x14ac:dyDescent="0.15">
      <c r="B50" s="1197" t="s">
        <v>41</v>
      </c>
      <c r="C50" s="1198"/>
      <c r="D50" s="109"/>
      <c r="E50" s="1192" t="s">
        <v>42</v>
      </c>
      <c r="F50" s="1192"/>
      <c r="G50" s="1192"/>
      <c r="H50" s="1193"/>
      <c r="I50" s="358">
        <v>7667</v>
      </c>
      <c r="J50" s="359">
        <v>7765</v>
      </c>
      <c r="K50" s="359">
        <v>7811</v>
      </c>
      <c r="L50" s="359">
        <v>9374</v>
      </c>
      <c r="M50" s="360">
        <v>9791</v>
      </c>
    </row>
    <row r="51" spans="2:13" ht="27.75" customHeight="1" x14ac:dyDescent="0.15">
      <c r="B51" s="1186"/>
      <c r="C51" s="1187"/>
      <c r="D51" s="106"/>
      <c r="E51" s="1192" t="s">
        <v>43</v>
      </c>
      <c r="F51" s="1192"/>
      <c r="G51" s="1192"/>
      <c r="H51" s="1193"/>
      <c r="I51" s="358">
        <v>276</v>
      </c>
      <c r="J51" s="359">
        <v>262</v>
      </c>
      <c r="K51" s="359">
        <v>243</v>
      </c>
      <c r="L51" s="359">
        <v>213</v>
      </c>
      <c r="M51" s="360">
        <v>192</v>
      </c>
    </row>
    <row r="52" spans="2:13" ht="27.75" customHeight="1" x14ac:dyDescent="0.15">
      <c r="B52" s="1188"/>
      <c r="C52" s="1189"/>
      <c r="D52" s="106"/>
      <c r="E52" s="1192" t="s">
        <v>44</v>
      </c>
      <c r="F52" s="1192"/>
      <c r="G52" s="1192"/>
      <c r="H52" s="1193"/>
      <c r="I52" s="358">
        <v>20507</v>
      </c>
      <c r="J52" s="359">
        <v>20935</v>
      </c>
      <c r="K52" s="359">
        <v>20649</v>
      </c>
      <c r="L52" s="359">
        <v>21345</v>
      </c>
      <c r="M52" s="360">
        <v>21936</v>
      </c>
    </row>
    <row r="53" spans="2:13" ht="27.75" customHeight="1" thickBot="1" x14ac:dyDescent="0.2">
      <c r="B53" s="1199" t="s">
        <v>45</v>
      </c>
      <c r="C53" s="1200"/>
      <c r="D53" s="110"/>
      <c r="E53" s="1201" t="s">
        <v>46</v>
      </c>
      <c r="F53" s="1201"/>
      <c r="G53" s="1201"/>
      <c r="H53" s="1202"/>
      <c r="I53" s="361">
        <v>6566</v>
      </c>
      <c r="J53" s="362">
        <v>5828</v>
      </c>
      <c r="K53" s="362">
        <v>6654</v>
      </c>
      <c r="L53" s="362">
        <v>4558</v>
      </c>
      <c r="M53" s="363">
        <v>3327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cbE6naOTYlPGx0AB5sWPtdxhj3abJkQFa7dx4rn2v+6mPkVS+ShP4ytyyjbm1KCFzLNLGw8xWmUy1cjXvJ1v/Q==" saltValue="8xl1oOW/WUTc/lLzaHkP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49</v>
      </c>
      <c r="D55" s="1211"/>
      <c r="E55" s="1212"/>
      <c r="F55" s="122">
        <v>2990</v>
      </c>
      <c r="G55" s="122">
        <v>3416</v>
      </c>
      <c r="H55" s="123">
        <v>3420</v>
      </c>
    </row>
    <row r="56" spans="2:8" ht="52.5" customHeight="1" x14ac:dyDescent="0.15">
      <c r="B56" s="124"/>
      <c r="C56" s="1213" t="s">
        <v>50</v>
      </c>
      <c r="D56" s="1213"/>
      <c r="E56" s="1214"/>
      <c r="F56" s="125">
        <v>1214</v>
      </c>
      <c r="G56" s="125">
        <v>2204</v>
      </c>
      <c r="H56" s="126">
        <v>3190</v>
      </c>
    </row>
    <row r="57" spans="2:8" ht="53.25" customHeight="1" x14ac:dyDescent="0.15">
      <c r="B57" s="124"/>
      <c r="C57" s="1215" t="s">
        <v>51</v>
      </c>
      <c r="D57" s="1215"/>
      <c r="E57" s="1216"/>
      <c r="F57" s="127">
        <v>2506</v>
      </c>
      <c r="G57" s="127">
        <v>2691</v>
      </c>
      <c r="H57" s="128">
        <v>2131</v>
      </c>
    </row>
    <row r="58" spans="2:8" ht="45.75" customHeight="1" x14ac:dyDescent="0.15">
      <c r="B58" s="129"/>
      <c r="C58" s="1203" t="s">
        <v>593</v>
      </c>
      <c r="D58" s="1204"/>
      <c r="E58" s="1205"/>
      <c r="F58" s="130">
        <v>724</v>
      </c>
      <c r="G58" s="130">
        <v>849</v>
      </c>
      <c r="H58" s="131">
        <v>965</v>
      </c>
    </row>
    <row r="59" spans="2:8" ht="45.75" customHeight="1" x14ac:dyDescent="0.15">
      <c r="B59" s="129"/>
      <c r="C59" s="1203" t="s">
        <v>594</v>
      </c>
      <c r="D59" s="1204" t="s">
        <v>594</v>
      </c>
      <c r="E59" s="1205" t="s">
        <v>594</v>
      </c>
      <c r="F59" s="130" t="s">
        <v>519</v>
      </c>
      <c r="G59" s="130" t="s">
        <v>519</v>
      </c>
      <c r="H59" s="131">
        <v>233</v>
      </c>
    </row>
    <row r="60" spans="2:8" ht="45.75" customHeight="1" x14ac:dyDescent="0.15">
      <c r="B60" s="129"/>
      <c r="C60" s="1203" t="s">
        <v>595</v>
      </c>
      <c r="D60" s="1204" t="s">
        <v>595</v>
      </c>
      <c r="E60" s="1205" t="s">
        <v>595</v>
      </c>
      <c r="F60" s="130">
        <v>1289</v>
      </c>
      <c r="G60" s="130">
        <v>1314</v>
      </c>
      <c r="H60" s="131">
        <v>387</v>
      </c>
    </row>
    <row r="61" spans="2:8" ht="45.75" customHeight="1" x14ac:dyDescent="0.15">
      <c r="B61" s="129"/>
      <c r="C61" s="1203" t="s">
        <v>596</v>
      </c>
      <c r="D61" s="1204"/>
      <c r="E61" s="1205"/>
      <c r="F61" s="130">
        <v>148</v>
      </c>
      <c r="G61" s="130">
        <v>172</v>
      </c>
      <c r="H61" s="131">
        <v>199</v>
      </c>
    </row>
    <row r="62" spans="2:8" ht="45.75" customHeight="1" thickBot="1" x14ac:dyDescent="0.2">
      <c r="B62" s="132"/>
      <c r="C62" s="1206" t="s">
        <v>597</v>
      </c>
      <c r="D62" s="1207" t="s">
        <v>597</v>
      </c>
      <c r="E62" s="1208" t="s">
        <v>597</v>
      </c>
      <c r="F62" s="133">
        <v>38</v>
      </c>
      <c r="G62" s="133">
        <v>43</v>
      </c>
      <c r="H62" s="134">
        <v>58</v>
      </c>
    </row>
    <row r="63" spans="2:8" ht="52.5" customHeight="1" thickBot="1" x14ac:dyDescent="0.2">
      <c r="B63" s="135"/>
      <c r="C63" s="1209" t="s">
        <v>52</v>
      </c>
      <c r="D63" s="1209"/>
      <c r="E63" s="1210"/>
      <c r="F63" s="136">
        <v>6710</v>
      </c>
      <c r="G63" s="136">
        <v>8311</v>
      </c>
      <c r="H63" s="137">
        <v>8741</v>
      </c>
    </row>
    <row r="64" spans="2:8" x14ac:dyDescent="0.15"/>
  </sheetData>
  <sheetProtection algorithmName="SHA-512" hashValue="pZHsdbsRuHuKugpoz7QmeVNVKrDT8okV40g4k+1xt/+z/FywmCqMj3iAY+vGlWCuk5d/Ey5M6xXpuaH26EiZLg==" saltValue="nXTMxvjWuRk0rL8HdD2h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557</v>
      </c>
      <c r="G2" s="151"/>
      <c r="H2" s="152"/>
    </row>
    <row r="3" spans="1:8" x14ac:dyDescent="0.15">
      <c r="A3" s="148" t="s">
        <v>550</v>
      </c>
      <c r="B3" s="153"/>
      <c r="C3" s="154"/>
      <c r="D3" s="155">
        <v>45283</v>
      </c>
      <c r="E3" s="156"/>
      <c r="F3" s="157">
        <v>69729</v>
      </c>
      <c r="G3" s="158"/>
      <c r="H3" s="159"/>
    </row>
    <row r="4" spans="1:8" x14ac:dyDescent="0.15">
      <c r="A4" s="160"/>
      <c r="B4" s="161"/>
      <c r="C4" s="162"/>
      <c r="D4" s="163">
        <v>19575</v>
      </c>
      <c r="E4" s="164"/>
      <c r="F4" s="165">
        <v>38908</v>
      </c>
      <c r="G4" s="166"/>
      <c r="H4" s="167"/>
    </row>
    <row r="5" spans="1:8" x14ac:dyDescent="0.15">
      <c r="A5" s="148" t="s">
        <v>552</v>
      </c>
      <c r="B5" s="153"/>
      <c r="C5" s="154"/>
      <c r="D5" s="155">
        <v>91211</v>
      </c>
      <c r="E5" s="156"/>
      <c r="F5" s="157">
        <v>74581</v>
      </c>
      <c r="G5" s="158"/>
      <c r="H5" s="159"/>
    </row>
    <row r="6" spans="1:8" x14ac:dyDescent="0.15">
      <c r="A6" s="160"/>
      <c r="B6" s="161"/>
      <c r="C6" s="162"/>
      <c r="D6" s="163">
        <v>20405</v>
      </c>
      <c r="E6" s="164"/>
      <c r="F6" s="165">
        <v>41563</v>
      </c>
      <c r="G6" s="166"/>
      <c r="H6" s="167"/>
    </row>
    <row r="7" spans="1:8" x14ac:dyDescent="0.15">
      <c r="A7" s="148" t="s">
        <v>553</v>
      </c>
      <c r="B7" s="153"/>
      <c r="C7" s="154"/>
      <c r="D7" s="155">
        <v>102173</v>
      </c>
      <c r="E7" s="156"/>
      <c r="F7" s="157">
        <v>76347</v>
      </c>
      <c r="G7" s="158"/>
      <c r="H7" s="159"/>
    </row>
    <row r="8" spans="1:8" x14ac:dyDescent="0.15">
      <c r="A8" s="160"/>
      <c r="B8" s="161"/>
      <c r="C8" s="162"/>
      <c r="D8" s="163">
        <v>29602</v>
      </c>
      <c r="E8" s="164"/>
      <c r="F8" s="165">
        <v>41762</v>
      </c>
      <c r="G8" s="166"/>
      <c r="H8" s="167"/>
    </row>
    <row r="9" spans="1:8" x14ac:dyDescent="0.15">
      <c r="A9" s="148" t="s">
        <v>554</v>
      </c>
      <c r="B9" s="153"/>
      <c r="C9" s="154"/>
      <c r="D9" s="155">
        <v>101625</v>
      </c>
      <c r="E9" s="156"/>
      <c r="F9" s="157">
        <v>69604</v>
      </c>
      <c r="G9" s="158"/>
      <c r="H9" s="159"/>
    </row>
    <row r="10" spans="1:8" x14ac:dyDescent="0.15">
      <c r="A10" s="160"/>
      <c r="B10" s="161"/>
      <c r="C10" s="162"/>
      <c r="D10" s="163">
        <v>39258</v>
      </c>
      <c r="E10" s="164"/>
      <c r="F10" s="165">
        <v>36247</v>
      </c>
      <c r="G10" s="166"/>
      <c r="H10" s="167"/>
    </row>
    <row r="11" spans="1:8" x14ac:dyDescent="0.15">
      <c r="A11" s="148" t="s">
        <v>555</v>
      </c>
      <c r="B11" s="153"/>
      <c r="C11" s="154"/>
      <c r="D11" s="155">
        <v>103656</v>
      </c>
      <c r="E11" s="156"/>
      <c r="F11" s="157">
        <v>68410</v>
      </c>
      <c r="G11" s="158"/>
      <c r="H11" s="159"/>
    </row>
    <row r="12" spans="1:8" x14ac:dyDescent="0.15">
      <c r="A12" s="160"/>
      <c r="B12" s="161"/>
      <c r="C12" s="168"/>
      <c r="D12" s="163">
        <v>32968</v>
      </c>
      <c r="E12" s="164"/>
      <c r="F12" s="165">
        <v>35086</v>
      </c>
      <c r="G12" s="166"/>
      <c r="H12" s="167"/>
    </row>
    <row r="13" spans="1:8" x14ac:dyDescent="0.15">
      <c r="A13" s="148"/>
      <c r="B13" s="153"/>
      <c r="C13" s="169"/>
      <c r="D13" s="170">
        <v>88790</v>
      </c>
      <c r="E13" s="171"/>
      <c r="F13" s="172">
        <v>71734</v>
      </c>
      <c r="G13" s="173"/>
      <c r="H13" s="159"/>
    </row>
    <row r="14" spans="1:8" x14ac:dyDescent="0.15">
      <c r="A14" s="160"/>
      <c r="B14" s="161"/>
      <c r="C14" s="162"/>
      <c r="D14" s="163">
        <v>28362</v>
      </c>
      <c r="E14" s="164"/>
      <c r="F14" s="165">
        <v>38713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7.2</v>
      </c>
      <c r="C19" s="174">
        <f>ROUND(VALUE(SUBSTITUTE(実質収支比率等に係る経年分析!G$48,"▲","-")),2)</f>
        <v>6.52</v>
      </c>
      <c r="D19" s="174">
        <f>ROUND(VALUE(SUBSTITUTE(実質収支比率等に係る経年分析!H$48,"▲","-")),2)</f>
        <v>7.95</v>
      </c>
      <c r="E19" s="174">
        <f>ROUND(VALUE(SUBSTITUTE(実質収支比率等に係る経年分析!I$48,"▲","-")),2)</f>
        <v>4.74</v>
      </c>
      <c r="F19" s="174">
        <f>ROUND(VALUE(SUBSTITUTE(実質収支比率等に係る経年分析!J$48,"▲","-")),2)</f>
        <v>7.95</v>
      </c>
    </row>
    <row r="20" spans="1:11" x14ac:dyDescent="0.15">
      <c r="A20" s="174" t="s">
        <v>56</v>
      </c>
      <c r="B20" s="174">
        <f>ROUND(VALUE(SUBSTITUTE(実質収支比率等に係る経年分析!F$47,"▲","-")),2)</f>
        <v>22.58</v>
      </c>
      <c r="C20" s="174">
        <f>ROUND(VALUE(SUBSTITUTE(実質収支比率等に係る経年分析!G$47,"▲","-")),2)</f>
        <v>24.51</v>
      </c>
      <c r="D20" s="174">
        <f>ROUND(VALUE(SUBSTITUTE(実質収支比率等に係る経年分析!H$47,"▲","-")),2)</f>
        <v>24.18</v>
      </c>
      <c r="E20" s="174">
        <f>ROUND(VALUE(SUBSTITUTE(実質収支比率等に係る経年分析!I$47,"▲","-")),2)</f>
        <v>26.68</v>
      </c>
      <c r="F20" s="174">
        <f>ROUND(VALUE(SUBSTITUTE(実質収支比率等に係る経年分析!J$47,"▲","-")),2)</f>
        <v>27.66</v>
      </c>
    </row>
    <row r="21" spans="1:11" x14ac:dyDescent="0.15">
      <c r="A21" s="174" t="s">
        <v>57</v>
      </c>
      <c r="B21" s="174">
        <f>IF(ISNUMBER(VALUE(SUBSTITUTE(実質収支比率等に係る経年分析!F$49,"▲","-"))),ROUND(VALUE(SUBSTITUTE(実質収支比率等に係る経年分析!F$49,"▲","-")),2),NA())</f>
        <v>0.31</v>
      </c>
      <c r="C21" s="174">
        <f>IF(ISNUMBER(VALUE(SUBSTITUTE(実質収支比率等に係る経年分析!G$49,"▲","-"))),ROUND(VALUE(SUBSTITUTE(実質収支比率等に係る経年分析!G$49,"▲","-")),2),NA())</f>
        <v>1.56</v>
      </c>
      <c r="D21" s="174">
        <f>IF(ISNUMBER(VALUE(SUBSTITUTE(実質収支比率等に係る経年分析!H$49,"▲","-"))),ROUND(VALUE(SUBSTITUTE(実質収支比率等に係る経年分析!H$49,"▲","-")),2),NA())</f>
        <v>1.73</v>
      </c>
      <c r="E21" s="174">
        <f>IF(ISNUMBER(VALUE(SUBSTITUTE(実質収支比率等に係る経年分析!I$49,"▲","-"))),ROUND(VALUE(SUBSTITUTE(実質収支比率等に係る経年分析!I$49,"▲","-")),2),NA())</f>
        <v>0.52</v>
      </c>
      <c r="F21" s="174">
        <f>IF(ISNUMBER(VALUE(SUBSTITUTE(実質収支比率等に係る経年分析!J$49,"▲","-"))),ROUND(VALUE(SUBSTITUTE(実質収支比率等に係る経年分析!J$49,"▲","-")),2),NA())</f>
        <v>3.07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育英資金特別会計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氷見市病院事業会計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1.28</v>
      </c>
    </row>
    <row r="34" spans="1:16" x14ac:dyDescent="0.15">
      <c r="A34" s="175" t="str">
        <f>IF(連結実質赤字比率に係る赤字・黒字の構成分析!C$36="",NA(),連結実質赤字比率に係る赤字・黒字の構成分析!C$36)</f>
        <v>氷見市下水道事業会計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6.51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4.7300000000000004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7.94</v>
      </c>
    </row>
    <row r="36" spans="1:16" x14ac:dyDescent="0.15">
      <c r="A36" s="175" t="str">
        <f>IF(連結実質赤字比率に係る赤字・黒字の構成分析!C$34="",NA(),連結実質赤字比率に係る赤字・黒字の構成分析!C$34)</f>
        <v>氷見市水道事業会計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11.43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11.78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11.23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9.34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2250</v>
      </c>
      <c r="E42" s="176"/>
      <c r="F42" s="176"/>
      <c r="G42" s="176">
        <f>'実質公債費比率（分子）の構造'!L$52</f>
        <v>2181</v>
      </c>
      <c r="H42" s="176"/>
      <c r="I42" s="176"/>
      <c r="J42" s="176">
        <f>'実質公債費比率（分子）の構造'!M$52</f>
        <v>1985</v>
      </c>
      <c r="K42" s="176"/>
      <c r="L42" s="176"/>
      <c r="M42" s="176">
        <f>'実質公債費比率（分子）の構造'!N$52</f>
        <v>1988</v>
      </c>
      <c r="N42" s="176"/>
      <c r="O42" s="176"/>
      <c r="P42" s="176">
        <f>'実質公債費比率（分子）の構造'!O$52</f>
        <v>1937</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16</v>
      </c>
      <c r="C44" s="176"/>
      <c r="D44" s="176"/>
      <c r="E44" s="176">
        <f>'実質公債費比率（分子）の構造'!L$50</f>
        <v>16</v>
      </c>
      <c r="F44" s="176"/>
      <c r="G44" s="176"/>
      <c r="H44" s="176">
        <f>'実質公債費比率（分子）の構造'!M$50</f>
        <v>17</v>
      </c>
      <c r="I44" s="176"/>
      <c r="J44" s="176"/>
      <c r="K44" s="176">
        <f>'実質公債費比率（分子）の構造'!N$50</f>
        <v>15</v>
      </c>
      <c r="L44" s="176"/>
      <c r="M44" s="176"/>
      <c r="N44" s="176">
        <f>'実質公債費比率（分子）の構造'!O$50</f>
        <v>13</v>
      </c>
      <c r="O44" s="176"/>
      <c r="P44" s="176"/>
    </row>
    <row r="45" spans="1:16" x14ac:dyDescent="0.15">
      <c r="A45" s="176" t="s">
        <v>67</v>
      </c>
      <c r="B45" s="176">
        <f>'実質公債費比率（分子）の構造'!K$49</f>
        <v>47</v>
      </c>
      <c r="C45" s="176"/>
      <c r="D45" s="176"/>
      <c r="E45" s="176">
        <f>'実質公債費比率（分子）の構造'!L$49</f>
        <v>47</v>
      </c>
      <c r="F45" s="176"/>
      <c r="G45" s="176"/>
      <c r="H45" s="176">
        <f>'実質公債費比率（分子）の構造'!M$49</f>
        <v>46</v>
      </c>
      <c r="I45" s="176"/>
      <c r="J45" s="176"/>
      <c r="K45" s="176">
        <f>'実質公債費比率（分子）の構造'!N$49</f>
        <v>46</v>
      </c>
      <c r="L45" s="176"/>
      <c r="M45" s="176"/>
      <c r="N45" s="176">
        <f>'実質公債費比率（分子）の構造'!O$49</f>
        <v>48</v>
      </c>
      <c r="O45" s="176"/>
      <c r="P45" s="176"/>
    </row>
    <row r="46" spans="1:16" x14ac:dyDescent="0.15">
      <c r="A46" s="176" t="s">
        <v>68</v>
      </c>
      <c r="B46" s="176">
        <f>'実質公債費比率（分子）の構造'!K$48</f>
        <v>858</v>
      </c>
      <c r="C46" s="176"/>
      <c r="D46" s="176"/>
      <c r="E46" s="176">
        <f>'実質公債費比率（分子）の構造'!L$48</f>
        <v>950</v>
      </c>
      <c r="F46" s="176"/>
      <c r="G46" s="176"/>
      <c r="H46" s="176">
        <f>'実質公債費比率（分子）の構造'!M$48</f>
        <v>751</v>
      </c>
      <c r="I46" s="176"/>
      <c r="J46" s="176"/>
      <c r="K46" s="176">
        <f>'実質公債費比率（分子）の構造'!N$48</f>
        <v>733</v>
      </c>
      <c r="L46" s="176"/>
      <c r="M46" s="176"/>
      <c r="N46" s="176">
        <f>'実質公債費比率（分子）の構造'!O$48</f>
        <v>715</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2355</v>
      </c>
      <c r="C49" s="176"/>
      <c r="D49" s="176"/>
      <c r="E49" s="176">
        <f>'実質公債費比率（分子）の構造'!L$45</f>
        <v>2408</v>
      </c>
      <c r="F49" s="176"/>
      <c r="G49" s="176"/>
      <c r="H49" s="176">
        <f>'実質公債費比率（分子）の構造'!M$45</f>
        <v>2370</v>
      </c>
      <c r="I49" s="176"/>
      <c r="J49" s="176"/>
      <c r="K49" s="176">
        <f>'実質公債費比率（分子）の構造'!N$45</f>
        <v>2373</v>
      </c>
      <c r="L49" s="176"/>
      <c r="M49" s="176"/>
      <c r="N49" s="176">
        <f>'実質公債費比率（分子）の構造'!O$45</f>
        <v>2451</v>
      </c>
      <c r="O49" s="176"/>
      <c r="P49" s="176"/>
    </row>
    <row r="50" spans="1:16" x14ac:dyDescent="0.15">
      <c r="A50" s="176" t="s">
        <v>72</v>
      </c>
      <c r="B50" s="176" t="e">
        <f>NA()</f>
        <v>#N/A</v>
      </c>
      <c r="C50" s="176">
        <f>IF(ISNUMBER('実質公債費比率（分子）の構造'!K$53),'実質公債費比率（分子）の構造'!K$53,NA())</f>
        <v>1026</v>
      </c>
      <c r="D50" s="176" t="e">
        <f>NA()</f>
        <v>#N/A</v>
      </c>
      <c r="E50" s="176" t="e">
        <f>NA()</f>
        <v>#N/A</v>
      </c>
      <c r="F50" s="176">
        <f>IF(ISNUMBER('実質公債費比率（分子）の構造'!L$53),'実質公債費比率（分子）の構造'!L$53,NA())</f>
        <v>1240</v>
      </c>
      <c r="G50" s="176" t="e">
        <f>NA()</f>
        <v>#N/A</v>
      </c>
      <c r="H50" s="176" t="e">
        <f>NA()</f>
        <v>#N/A</v>
      </c>
      <c r="I50" s="176">
        <f>IF(ISNUMBER('実質公債費比率（分子）の構造'!M$53),'実質公債費比率（分子）の構造'!M$53,NA())</f>
        <v>1199</v>
      </c>
      <c r="J50" s="176" t="e">
        <f>NA()</f>
        <v>#N/A</v>
      </c>
      <c r="K50" s="176" t="e">
        <f>NA()</f>
        <v>#N/A</v>
      </c>
      <c r="L50" s="176">
        <f>IF(ISNUMBER('実質公債費比率（分子）の構造'!N$53),'実質公債費比率（分子）の構造'!N$53,NA())</f>
        <v>1179</v>
      </c>
      <c r="M50" s="176" t="e">
        <f>NA()</f>
        <v>#N/A</v>
      </c>
      <c r="N50" s="176" t="e">
        <f>NA()</f>
        <v>#N/A</v>
      </c>
      <c r="O50" s="176">
        <f>IF(ISNUMBER('実質公債費比率（分子）の構造'!O$53),'実質公債費比率（分子）の構造'!O$53,NA())</f>
        <v>1290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20507</v>
      </c>
      <c r="E56" s="175"/>
      <c r="F56" s="175"/>
      <c r="G56" s="175">
        <f>'将来負担比率（分子）の構造'!J$52</f>
        <v>20935</v>
      </c>
      <c r="H56" s="175"/>
      <c r="I56" s="175"/>
      <c r="J56" s="175">
        <f>'将来負担比率（分子）の構造'!K$52</f>
        <v>20649</v>
      </c>
      <c r="K56" s="175"/>
      <c r="L56" s="175"/>
      <c r="M56" s="175">
        <f>'将来負担比率（分子）の構造'!L$52</f>
        <v>21345</v>
      </c>
      <c r="N56" s="175"/>
      <c r="O56" s="175"/>
      <c r="P56" s="175">
        <f>'将来負担比率（分子）の構造'!M$52</f>
        <v>21936</v>
      </c>
    </row>
    <row r="57" spans="1:16" x14ac:dyDescent="0.15">
      <c r="A57" s="175" t="s">
        <v>43</v>
      </c>
      <c r="B57" s="175"/>
      <c r="C57" s="175"/>
      <c r="D57" s="175">
        <f>'将来負担比率（分子）の構造'!I$51</f>
        <v>276</v>
      </c>
      <c r="E57" s="175"/>
      <c r="F57" s="175"/>
      <c r="G57" s="175">
        <f>'将来負担比率（分子）の構造'!J$51</f>
        <v>262</v>
      </c>
      <c r="H57" s="175"/>
      <c r="I57" s="175"/>
      <c r="J57" s="175">
        <f>'将来負担比率（分子）の構造'!K$51</f>
        <v>243</v>
      </c>
      <c r="K57" s="175"/>
      <c r="L57" s="175"/>
      <c r="M57" s="175">
        <f>'将来負担比率（分子）の構造'!L$51</f>
        <v>213</v>
      </c>
      <c r="N57" s="175"/>
      <c r="O57" s="175"/>
      <c r="P57" s="175">
        <f>'将来負担比率（分子）の構造'!M$51</f>
        <v>192</v>
      </c>
    </row>
    <row r="58" spans="1:16" x14ac:dyDescent="0.15">
      <c r="A58" s="175" t="s">
        <v>42</v>
      </c>
      <c r="B58" s="175"/>
      <c r="C58" s="175"/>
      <c r="D58" s="175">
        <f>'将来負担比率（分子）の構造'!I$50</f>
        <v>7667</v>
      </c>
      <c r="E58" s="175"/>
      <c r="F58" s="175"/>
      <c r="G58" s="175">
        <f>'将来負担比率（分子）の構造'!J$50</f>
        <v>7765</v>
      </c>
      <c r="H58" s="175"/>
      <c r="I58" s="175"/>
      <c r="J58" s="175">
        <f>'将来負担比率（分子）の構造'!K$50</f>
        <v>7811</v>
      </c>
      <c r="K58" s="175"/>
      <c r="L58" s="175"/>
      <c r="M58" s="175">
        <f>'将来負担比率（分子）の構造'!L$50</f>
        <v>9374</v>
      </c>
      <c r="N58" s="175"/>
      <c r="O58" s="175"/>
      <c r="P58" s="175">
        <f>'将来負担比率（分子）の構造'!M$50</f>
        <v>9791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4207</v>
      </c>
      <c r="C62" s="175"/>
      <c r="D62" s="175"/>
      <c r="E62" s="175">
        <f>'将来負担比率（分子）の構造'!J$45</f>
        <v>4002</v>
      </c>
      <c r="F62" s="175"/>
      <c r="G62" s="175"/>
      <c r="H62" s="175">
        <f>'将来負担比率（分子）の構造'!K$45</f>
        <v>3748</v>
      </c>
      <c r="I62" s="175"/>
      <c r="J62" s="175"/>
      <c r="K62" s="175">
        <f>'将来負担比率（分子）の構造'!L$45</f>
        <v>3522</v>
      </c>
      <c r="L62" s="175"/>
      <c r="M62" s="175"/>
      <c r="N62" s="175">
        <f>'将来負担比率（分子）の構造'!M$45</f>
        <v>3314</v>
      </c>
      <c r="O62" s="175"/>
      <c r="P62" s="175"/>
    </row>
    <row r="63" spans="1:16" x14ac:dyDescent="0.15">
      <c r="A63" s="175" t="s">
        <v>35</v>
      </c>
      <c r="B63" s="175">
        <f>'将来負担比率（分子）の構造'!I$44</f>
        <v>385</v>
      </c>
      <c r="C63" s="175"/>
      <c r="D63" s="175"/>
      <c r="E63" s="175">
        <f>'将来負担比率（分子）の構造'!J$44</f>
        <v>341</v>
      </c>
      <c r="F63" s="175"/>
      <c r="G63" s="175"/>
      <c r="H63" s="175">
        <f>'将来負担比率（分子）の構造'!K$44</f>
        <v>296</v>
      </c>
      <c r="I63" s="175"/>
      <c r="J63" s="175"/>
      <c r="K63" s="175">
        <f>'将来負担比率（分子）の構造'!L$44</f>
        <v>259</v>
      </c>
      <c r="L63" s="175"/>
      <c r="M63" s="175"/>
      <c r="N63" s="175">
        <f>'将来負担比率（分子）の構造'!M$44</f>
        <v>213</v>
      </c>
      <c r="O63" s="175"/>
      <c r="P63" s="175"/>
    </row>
    <row r="64" spans="1:16" x14ac:dyDescent="0.15">
      <c r="A64" s="175" t="s">
        <v>34</v>
      </c>
      <c r="B64" s="175">
        <f>'将来負担比率（分子）の構造'!I$43</f>
        <v>7776</v>
      </c>
      <c r="C64" s="175"/>
      <c r="D64" s="175"/>
      <c r="E64" s="175">
        <f>'将来負担比率（分子）の構造'!J$43</f>
        <v>7438</v>
      </c>
      <c r="F64" s="175"/>
      <c r="G64" s="175"/>
      <c r="H64" s="175">
        <f>'将来負担比率（分子）の構造'!K$43</f>
        <v>7334</v>
      </c>
      <c r="I64" s="175"/>
      <c r="J64" s="175"/>
      <c r="K64" s="175">
        <f>'将来負担比率（分子）の構造'!L$43</f>
        <v>7052</v>
      </c>
      <c r="L64" s="175"/>
      <c r="M64" s="175"/>
      <c r="N64" s="175">
        <f>'将来負担比率（分子）の構造'!M$43</f>
        <v>6627</v>
      </c>
      <c r="O64" s="175"/>
      <c r="P64" s="175"/>
    </row>
    <row r="65" spans="1:16" x14ac:dyDescent="0.15">
      <c r="A65" s="175" t="s">
        <v>33</v>
      </c>
      <c r="B65" s="175">
        <f>'将来負担比率（分子）の構造'!I$42</f>
        <v>58</v>
      </c>
      <c r="C65" s="175"/>
      <c r="D65" s="175"/>
      <c r="E65" s="175">
        <f>'将来負担比率（分子）の構造'!J$42</f>
        <v>42</v>
      </c>
      <c r="F65" s="175"/>
      <c r="G65" s="175"/>
      <c r="H65" s="175">
        <f>'将来負担比率（分子）の構造'!K$42</f>
        <v>95</v>
      </c>
      <c r="I65" s="175"/>
      <c r="J65" s="175"/>
      <c r="K65" s="175">
        <f>'将来負担比率（分子）の構造'!L$42</f>
        <v>78</v>
      </c>
      <c r="L65" s="175"/>
      <c r="M65" s="175"/>
      <c r="N65" s="175">
        <f>'将来負担比率（分子）の構造'!M$42</f>
        <v>91</v>
      </c>
      <c r="O65" s="175"/>
      <c r="P65" s="175"/>
    </row>
    <row r="66" spans="1:16" x14ac:dyDescent="0.15">
      <c r="A66" s="175" t="s">
        <v>32</v>
      </c>
      <c r="B66" s="175">
        <f>'将来負担比率（分子）の構造'!I$41</f>
        <v>22592</v>
      </c>
      <c r="C66" s="175"/>
      <c r="D66" s="175"/>
      <c r="E66" s="175">
        <f>'将来負担比率（分子）の構造'!J$41</f>
        <v>22968</v>
      </c>
      <c r="F66" s="175"/>
      <c r="G66" s="175"/>
      <c r="H66" s="175">
        <f>'将来負担比率（分子）の構造'!K$41</f>
        <v>23883</v>
      </c>
      <c r="I66" s="175"/>
      <c r="J66" s="175"/>
      <c r="K66" s="175">
        <f>'将来負担比率（分子）の構造'!L$41</f>
        <v>24580</v>
      </c>
      <c r="L66" s="175"/>
      <c r="M66" s="175"/>
      <c r="N66" s="175">
        <f>'将来負担比率（分子）の構造'!M$41</f>
        <v>25001</v>
      </c>
      <c r="O66" s="175"/>
      <c r="P66" s="175"/>
    </row>
    <row r="67" spans="1:16" x14ac:dyDescent="0.15">
      <c r="A67" s="175" t="s">
        <v>76</v>
      </c>
      <c r="B67" s="175" t="e">
        <f>NA()</f>
        <v>#N/A</v>
      </c>
      <c r="C67" s="175">
        <f>IF(ISNUMBER('将来負担比率（分子）の構造'!I$53), IF('将来負担比率（分子）の構造'!I$53 &lt; 0, 0, '将来負担比率（分子）の構造'!I$53), NA())</f>
        <v>6566</v>
      </c>
      <c r="D67" s="175" t="e">
        <f>NA()</f>
        <v>#N/A</v>
      </c>
      <c r="E67" s="175" t="e">
        <f>NA()</f>
        <v>#N/A</v>
      </c>
      <c r="F67" s="175">
        <f>IF(ISNUMBER('将来負担比率（分子）の構造'!J$53), IF('将来負担比率（分子）の構造'!J$53 &lt; 0, 0, '将来負担比率（分子）の構造'!J$53), NA())</f>
        <v>5828</v>
      </c>
      <c r="G67" s="175" t="e">
        <f>NA()</f>
        <v>#N/A</v>
      </c>
      <c r="H67" s="175" t="e">
        <f>NA()</f>
        <v>#N/A</v>
      </c>
      <c r="I67" s="175">
        <f>IF(ISNUMBER('将来負担比率（分子）の構造'!K$53), IF('将来負担比率（分子）の構造'!K$53 &lt; 0, 0, '将来負担比率（分子）の構造'!K$53), NA())</f>
        <v>6654</v>
      </c>
      <c r="J67" s="175" t="e">
        <f>NA()</f>
        <v>#N/A</v>
      </c>
      <c r="K67" s="175" t="e">
        <f>NA()</f>
        <v>#N/A</v>
      </c>
      <c r="L67" s="175">
        <f>IF(ISNUMBER('将来負担比率（分子）の構造'!L$53), IF('将来負担比率（分子）の構造'!L$53 &lt; 0, 0, '将来負担比率（分子）の構造'!L$53), NA())</f>
        <v>4558</v>
      </c>
      <c r="M67" s="175" t="e">
        <f>NA()</f>
        <v>#N/A</v>
      </c>
      <c r="N67" s="175" t="e">
        <f>NA()</f>
        <v>#N/A</v>
      </c>
      <c r="O67" s="175">
        <f>IF(ISNUMBER('将来負担比率（分子）の構造'!M$53), IF('将来負担比率（分子）の構造'!M$53 &lt; 0, 0, '将来負担比率（分子）の構造'!M$53), NA())</f>
        <v>3327</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2990</v>
      </c>
      <c r="C72" s="179">
        <f>基金残高に係る経年分析!G55</f>
        <v>3416</v>
      </c>
      <c r="D72" s="179">
        <f>基金残高に係る経年分析!H55</f>
        <v>3420</v>
      </c>
    </row>
    <row r="73" spans="1:16" x14ac:dyDescent="0.15">
      <c r="A73" s="178" t="s">
        <v>79</v>
      </c>
      <c r="B73" s="179">
        <f>基金残高に係る経年分析!F56</f>
        <v>1214</v>
      </c>
      <c r="C73" s="179">
        <f>基金残高に係る経年分析!G56</f>
        <v>2204</v>
      </c>
      <c r="D73" s="179">
        <f>基金残高に係る経年分析!H56</f>
        <v>3190</v>
      </c>
    </row>
    <row r="74" spans="1:16" x14ac:dyDescent="0.15">
      <c r="A74" s="178" t="s">
        <v>80</v>
      </c>
      <c r="B74" s="179">
        <f>基金残高に係る経年分析!F57</f>
        <v>2506</v>
      </c>
      <c r="C74" s="179">
        <f>基金残高に係る経年分析!G57</f>
        <v>2691</v>
      </c>
      <c r="D74" s="179">
        <f>基金残高に係る経年分析!H57</f>
        <v>2131</v>
      </c>
    </row>
  </sheetData>
  <sheetProtection algorithmName="SHA-512" hashValue="g6Y7DK3Ov4/GbnGpnoEtYC/+Mol2KxSNXwaE0DArNN7HV8OY4+406UYPxq2XoCQD2QO0/+XZtQvktgG99dO0OA==" saltValue="ZOH95Sq+6B8qTKCw+FfC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5353010</v>
      </c>
      <c r="S5" s="613"/>
      <c r="T5" s="613"/>
      <c r="U5" s="613"/>
      <c r="V5" s="613"/>
      <c r="W5" s="613"/>
      <c r="X5" s="613"/>
      <c r="Y5" s="614"/>
      <c r="Z5" s="615">
        <v>19.2</v>
      </c>
      <c r="AA5" s="615"/>
      <c r="AB5" s="615"/>
      <c r="AC5" s="615"/>
      <c r="AD5" s="616">
        <v>5353010</v>
      </c>
      <c r="AE5" s="616"/>
      <c r="AF5" s="616"/>
      <c r="AG5" s="616"/>
      <c r="AH5" s="616"/>
      <c r="AI5" s="616"/>
      <c r="AJ5" s="616"/>
      <c r="AK5" s="616"/>
      <c r="AL5" s="617">
        <v>41.7</v>
      </c>
      <c r="AM5" s="618"/>
      <c r="AN5" s="618"/>
      <c r="AO5" s="619"/>
      <c r="AP5" s="609" t="s">
        <v>231</v>
      </c>
      <c r="AQ5" s="610"/>
      <c r="AR5" s="610"/>
      <c r="AS5" s="610"/>
      <c r="AT5" s="610"/>
      <c r="AU5" s="610"/>
      <c r="AV5" s="610"/>
      <c r="AW5" s="610"/>
      <c r="AX5" s="610"/>
      <c r="AY5" s="610"/>
      <c r="AZ5" s="610"/>
      <c r="BA5" s="610"/>
      <c r="BB5" s="610"/>
      <c r="BC5" s="610"/>
      <c r="BD5" s="610"/>
      <c r="BE5" s="610"/>
      <c r="BF5" s="611"/>
      <c r="BG5" s="623">
        <v>5332198</v>
      </c>
      <c r="BH5" s="624"/>
      <c r="BI5" s="624"/>
      <c r="BJ5" s="624"/>
      <c r="BK5" s="624"/>
      <c r="BL5" s="624"/>
      <c r="BM5" s="624"/>
      <c r="BN5" s="625"/>
      <c r="BO5" s="626">
        <v>99.6</v>
      </c>
      <c r="BP5" s="626"/>
      <c r="BQ5" s="626"/>
      <c r="BR5" s="626"/>
      <c r="BS5" s="627">
        <v>445509</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237356</v>
      </c>
      <c r="S6" s="624"/>
      <c r="T6" s="624"/>
      <c r="U6" s="624"/>
      <c r="V6" s="624"/>
      <c r="W6" s="624"/>
      <c r="X6" s="624"/>
      <c r="Y6" s="625"/>
      <c r="Z6" s="626">
        <v>0.9</v>
      </c>
      <c r="AA6" s="626"/>
      <c r="AB6" s="626"/>
      <c r="AC6" s="626"/>
      <c r="AD6" s="627">
        <v>237356</v>
      </c>
      <c r="AE6" s="627"/>
      <c r="AF6" s="627"/>
      <c r="AG6" s="627"/>
      <c r="AH6" s="627"/>
      <c r="AI6" s="627"/>
      <c r="AJ6" s="627"/>
      <c r="AK6" s="627"/>
      <c r="AL6" s="628">
        <v>1.9</v>
      </c>
      <c r="AM6" s="629"/>
      <c r="AN6" s="629"/>
      <c r="AO6" s="630"/>
      <c r="AP6" s="620" t="s">
        <v>236</v>
      </c>
      <c r="AQ6" s="621"/>
      <c r="AR6" s="621"/>
      <c r="AS6" s="621"/>
      <c r="AT6" s="621"/>
      <c r="AU6" s="621"/>
      <c r="AV6" s="621"/>
      <c r="AW6" s="621"/>
      <c r="AX6" s="621"/>
      <c r="AY6" s="621"/>
      <c r="AZ6" s="621"/>
      <c r="BA6" s="621"/>
      <c r="BB6" s="621"/>
      <c r="BC6" s="621"/>
      <c r="BD6" s="621"/>
      <c r="BE6" s="621"/>
      <c r="BF6" s="622"/>
      <c r="BG6" s="623">
        <v>5332198</v>
      </c>
      <c r="BH6" s="624"/>
      <c r="BI6" s="624"/>
      <c r="BJ6" s="624"/>
      <c r="BK6" s="624"/>
      <c r="BL6" s="624"/>
      <c r="BM6" s="624"/>
      <c r="BN6" s="625"/>
      <c r="BO6" s="626">
        <v>99.6</v>
      </c>
      <c r="BP6" s="626"/>
      <c r="BQ6" s="626"/>
      <c r="BR6" s="626"/>
      <c r="BS6" s="627">
        <v>445509</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198763</v>
      </c>
      <c r="CS6" s="624"/>
      <c r="CT6" s="624"/>
      <c r="CU6" s="624"/>
      <c r="CV6" s="624"/>
      <c r="CW6" s="624"/>
      <c r="CX6" s="624"/>
      <c r="CY6" s="625"/>
      <c r="CZ6" s="617">
        <v>0.7</v>
      </c>
      <c r="DA6" s="618"/>
      <c r="DB6" s="618"/>
      <c r="DC6" s="634"/>
      <c r="DD6" s="632" t="s">
        <v>128</v>
      </c>
      <c r="DE6" s="624"/>
      <c r="DF6" s="624"/>
      <c r="DG6" s="624"/>
      <c r="DH6" s="624"/>
      <c r="DI6" s="624"/>
      <c r="DJ6" s="624"/>
      <c r="DK6" s="624"/>
      <c r="DL6" s="624"/>
      <c r="DM6" s="624"/>
      <c r="DN6" s="624"/>
      <c r="DO6" s="624"/>
      <c r="DP6" s="625"/>
      <c r="DQ6" s="632">
        <v>198542</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2589</v>
      </c>
      <c r="S7" s="624"/>
      <c r="T7" s="624"/>
      <c r="U7" s="624"/>
      <c r="V7" s="624"/>
      <c r="W7" s="624"/>
      <c r="X7" s="624"/>
      <c r="Y7" s="625"/>
      <c r="Z7" s="626">
        <v>0</v>
      </c>
      <c r="AA7" s="626"/>
      <c r="AB7" s="626"/>
      <c r="AC7" s="626"/>
      <c r="AD7" s="627">
        <v>2589</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2406473</v>
      </c>
      <c r="BH7" s="624"/>
      <c r="BI7" s="624"/>
      <c r="BJ7" s="624"/>
      <c r="BK7" s="624"/>
      <c r="BL7" s="624"/>
      <c r="BM7" s="624"/>
      <c r="BN7" s="625"/>
      <c r="BO7" s="626">
        <v>45</v>
      </c>
      <c r="BP7" s="626"/>
      <c r="BQ7" s="626"/>
      <c r="BR7" s="626"/>
      <c r="BS7" s="627">
        <v>117813</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4162507</v>
      </c>
      <c r="CS7" s="624"/>
      <c r="CT7" s="624"/>
      <c r="CU7" s="624"/>
      <c r="CV7" s="624"/>
      <c r="CW7" s="624"/>
      <c r="CX7" s="624"/>
      <c r="CY7" s="625"/>
      <c r="CZ7" s="626">
        <v>15.5</v>
      </c>
      <c r="DA7" s="626"/>
      <c r="DB7" s="626"/>
      <c r="DC7" s="626"/>
      <c r="DD7" s="632">
        <v>104165</v>
      </c>
      <c r="DE7" s="624"/>
      <c r="DF7" s="624"/>
      <c r="DG7" s="624"/>
      <c r="DH7" s="624"/>
      <c r="DI7" s="624"/>
      <c r="DJ7" s="624"/>
      <c r="DK7" s="624"/>
      <c r="DL7" s="624"/>
      <c r="DM7" s="624"/>
      <c r="DN7" s="624"/>
      <c r="DO7" s="624"/>
      <c r="DP7" s="625"/>
      <c r="DQ7" s="632">
        <v>2524733</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32471</v>
      </c>
      <c r="S8" s="624"/>
      <c r="T8" s="624"/>
      <c r="U8" s="624"/>
      <c r="V8" s="624"/>
      <c r="W8" s="624"/>
      <c r="X8" s="624"/>
      <c r="Y8" s="625"/>
      <c r="Z8" s="626">
        <v>0.1</v>
      </c>
      <c r="AA8" s="626"/>
      <c r="AB8" s="626"/>
      <c r="AC8" s="626"/>
      <c r="AD8" s="627">
        <v>32471</v>
      </c>
      <c r="AE8" s="627"/>
      <c r="AF8" s="627"/>
      <c r="AG8" s="627"/>
      <c r="AH8" s="627"/>
      <c r="AI8" s="627"/>
      <c r="AJ8" s="627"/>
      <c r="AK8" s="627"/>
      <c r="AL8" s="628">
        <v>0.3</v>
      </c>
      <c r="AM8" s="629"/>
      <c r="AN8" s="629"/>
      <c r="AO8" s="630"/>
      <c r="AP8" s="620" t="s">
        <v>242</v>
      </c>
      <c r="AQ8" s="621"/>
      <c r="AR8" s="621"/>
      <c r="AS8" s="621"/>
      <c r="AT8" s="621"/>
      <c r="AU8" s="621"/>
      <c r="AV8" s="621"/>
      <c r="AW8" s="621"/>
      <c r="AX8" s="621"/>
      <c r="AY8" s="621"/>
      <c r="AZ8" s="621"/>
      <c r="BA8" s="621"/>
      <c r="BB8" s="621"/>
      <c r="BC8" s="621"/>
      <c r="BD8" s="621"/>
      <c r="BE8" s="621"/>
      <c r="BF8" s="622"/>
      <c r="BG8" s="623">
        <v>84994</v>
      </c>
      <c r="BH8" s="624"/>
      <c r="BI8" s="624"/>
      <c r="BJ8" s="624"/>
      <c r="BK8" s="624"/>
      <c r="BL8" s="624"/>
      <c r="BM8" s="624"/>
      <c r="BN8" s="625"/>
      <c r="BO8" s="626">
        <v>1.6</v>
      </c>
      <c r="BP8" s="626"/>
      <c r="BQ8" s="626"/>
      <c r="BR8" s="626"/>
      <c r="BS8" s="627" t="s">
        <v>128</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7558469</v>
      </c>
      <c r="CS8" s="624"/>
      <c r="CT8" s="624"/>
      <c r="CU8" s="624"/>
      <c r="CV8" s="624"/>
      <c r="CW8" s="624"/>
      <c r="CX8" s="624"/>
      <c r="CY8" s="625"/>
      <c r="CZ8" s="626">
        <v>28.2</v>
      </c>
      <c r="DA8" s="626"/>
      <c r="DB8" s="626"/>
      <c r="DC8" s="626"/>
      <c r="DD8" s="632">
        <v>488350</v>
      </c>
      <c r="DE8" s="624"/>
      <c r="DF8" s="624"/>
      <c r="DG8" s="624"/>
      <c r="DH8" s="624"/>
      <c r="DI8" s="624"/>
      <c r="DJ8" s="624"/>
      <c r="DK8" s="624"/>
      <c r="DL8" s="624"/>
      <c r="DM8" s="624"/>
      <c r="DN8" s="624"/>
      <c r="DO8" s="624"/>
      <c r="DP8" s="625"/>
      <c r="DQ8" s="632">
        <v>3581117</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23028</v>
      </c>
      <c r="S9" s="624"/>
      <c r="T9" s="624"/>
      <c r="U9" s="624"/>
      <c r="V9" s="624"/>
      <c r="W9" s="624"/>
      <c r="X9" s="624"/>
      <c r="Y9" s="625"/>
      <c r="Z9" s="626">
        <v>0.1</v>
      </c>
      <c r="AA9" s="626"/>
      <c r="AB9" s="626"/>
      <c r="AC9" s="626"/>
      <c r="AD9" s="627">
        <v>23028</v>
      </c>
      <c r="AE9" s="627"/>
      <c r="AF9" s="627"/>
      <c r="AG9" s="627"/>
      <c r="AH9" s="627"/>
      <c r="AI9" s="627"/>
      <c r="AJ9" s="627"/>
      <c r="AK9" s="627"/>
      <c r="AL9" s="628">
        <v>0.2</v>
      </c>
      <c r="AM9" s="629"/>
      <c r="AN9" s="629"/>
      <c r="AO9" s="630"/>
      <c r="AP9" s="620" t="s">
        <v>245</v>
      </c>
      <c r="AQ9" s="621"/>
      <c r="AR9" s="621"/>
      <c r="AS9" s="621"/>
      <c r="AT9" s="621"/>
      <c r="AU9" s="621"/>
      <c r="AV9" s="621"/>
      <c r="AW9" s="621"/>
      <c r="AX9" s="621"/>
      <c r="AY9" s="621"/>
      <c r="AZ9" s="621"/>
      <c r="BA9" s="621"/>
      <c r="BB9" s="621"/>
      <c r="BC9" s="621"/>
      <c r="BD9" s="621"/>
      <c r="BE9" s="621"/>
      <c r="BF9" s="622"/>
      <c r="BG9" s="623">
        <v>1913871</v>
      </c>
      <c r="BH9" s="624"/>
      <c r="BI9" s="624"/>
      <c r="BJ9" s="624"/>
      <c r="BK9" s="624"/>
      <c r="BL9" s="624"/>
      <c r="BM9" s="624"/>
      <c r="BN9" s="625"/>
      <c r="BO9" s="626">
        <v>35.799999999999997</v>
      </c>
      <c r="BP9" s="626"/>
      <c r="BQ9" s="626"/>
      <c r="BR9" s="626"/>
      <c r="BS9" s="627" t="s">
        <v>246</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2415296</v>
      </c>
      <c r="CS9" s="624"/>
      <c r="CT9" s="624"/>
      <c r="CU9" s="624"/>
      <c r="CV9" s="624"/>
      <c r="CW9" s="624"/>
      <c r="CX9" s="624"/>
      <c r="CY9" s="625"/>
      <c r="CZ9" s="626">
        <v>9</v>
      </c>
      <c r="DA9" s="626"/>
      <c r="DB9" s="626"/>
      <c r="DC9" s="626"/>
      <c r="DD9" s="632">
        <v>86027</v>
      </c>
      <c r="DE9" s="624"/>
      <c r="DF9" s="624"/>
      <c r="DG9" s="624"/>
      <c r="DH9" s="624"/>
      <c r="DI9" s="624"/>
      <c r="DJ9" s="624"/>
      <c r="DK9" s="624"/>
      <c r="DL9" s="624"/>
      <c r="DM9" s="624"/>
      <c r="DN9" s="624"/>
      <c r="DO9" s="624"/>
      <c r="DP9" s="625"/>
      <c r="DQ9" s="632">
        <v>1692225</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26" t="s">
        <v>246</v>
      </c>
      <c r="AA10" s="626"/>
      <c r="AB10" s="626"/>
      <c r="AC10" s="626"/>
      <c r="AD10" s="627" t="s">
        <v>246</v>
      </c>
      <c r="AE10" s="627"/>
      <c r="AF10" s="627"/>
      <c r="AG10" s="627"/>
      <c r="AH10" s="627"/>
      <c r="AI10" s="627"/>
      <c r="AJ10" s="627"/>
      <c r="AK10" s="627"/>
      <c r="AL10" s="628" t="s">
        <v>246</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114398</v>
      </c>
      <c r="BH10" s="624"/>
      <c r="BI10" s="624"/>
      <c r="BJ10" s="624"/>
      <c r="BK10" s="624"/>
      <c r="BL10" s="624"/>
      <c r="BM10" s="624"/>
      <c r="BN10" s="625"/>
      <c r="BO10" s="626">
        <v>2.1</v>
      </c>
      <c r="BP10" s="626"/>
      <c r="BQ10" s="626"/>
      <c r="BR10" s="626"/>
      <c r="BS10" s="627">
        <v>34086</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49163</v>
      </c>
      <c r="CS10" s="624"/>
      <c r="CT10" s="624"/>
      <c r="CU10" s="624"/>
      <c r="CV10" s="624"/>
      <c r="CW10" s="624"/>
      <c r="CX10" s="624"/>
      <c r="CY10" s="625"/>
      <c r="CZ10" s="626">
        <v>0.2</v>
      </c>
      <c r="DA10" s="626"/>
      <c r="DB10" s="626"/>
      <c r="DC10" s="626"/>
      <c r="DD10" s="632" t="s">
        <v>246</v>
      </c>
      <c r="DE10" s="624"/>
      <c r="DF10" s="624"/>
      <c r="DG10" s="624"/>
      <c r="DH10" s="624"/>
      <c r="DI10" s="624"/>
      <c r="DJ10" s="624"/>
      <c r="DK10" s="624"/>
      <c r="DL10" s="624"/>
      <c r="DM10" s="624"/>
      <c r="DN10" s="624"/>
      <c r="DO10" s="624"/>
      <c r="DP10" s="625"/>
      <c r="DQ10" s="632">
        <v>10767</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1103652</v>
      </c>
      <c r="S11" s="624"/>
      <c r="T11" s="624"/>
      <c r="U11" s="624"/>
      <c r="V11" s="624"/>
      <c r="W11" s="624"/>
      <c r="X11" s="624"/>
      <c r="Y11" s="625"/>
      <c r="Z11" s="628">
        <v>4</v>
      </c>
      <c r="AA11" s="629"/>
      <c r="AB11" s="629"/>
      <c r="AC11" s="635"/>
      <c r="AD11" s="632">
        <v>1103652</v>
      </c>
      <c r="AE11" s="624"/>
      <c r="AF11" s="624"/>
      <c r="AG11" s="624"/>
      <c r="AH11" s="624"/>
      <c r="AI11" s="624"/>
      <c r="AJ11" s="624"/>
      <c r="AK11" s="625"/>
      <c r="AL11" s="628">
        <v>8.6</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293210</v>
      </c>
      <c r="BH11" s="624"/>
      <c r="BI11" s="624"/>
      <c r="BJ11" s="624"/>
      <c r="BK11" s="624"/>
      <c r="BL11" s="624"/>
      <c r="BM11" s="624"/>
      <c r="BN11" s="625"/>
      <c r="BO11" s="626">
        <v>5.5</v>
      </c>
      <c r="BP11" s="626"/>
      <c r="BQ11" s="626"/>
      <c r="BR11" s="626"/>
      <c r="BS11" s="627">
        <v>83727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1191660</v>
      </c>
      <c r="CS11" s="624"/>
      <c r="CT11" s="624"/>
      <c r="CU11" s="624"/>
      <c r="CV11" s="624"/>
      <c r="CW11" s="624"/>
      <c r="CX11" s="624"/>
      <c r="CY11" s="625"/>
      <c r="CZ11" s="626">
        <v>4.4000000000000004</v>
      </c>
      <c r="DA11" s="626"/>
      <c r="DB11" s="626"/>
      <c r="DC11" s="626"/>
      <c r="DD11" s="632">
        <v>579914</v>
      </c>
      <c r="DE11" s="624"/>
      <c r="DF11" s="624"/>
      <c r="DG11" s="624"/>
      <c r="DH11" s="624"/>
      <c r="DI11" s="624"/>
      <c r="DJ11" s="624"/>
      <c r="DK11" s="624"/>
      <c r="DL11" s="624"/>
      <c r="DM11" s="624"/>
      <c r="DN11" s="624"/>
      <c r="DO11" s="624"/>
      <c r="DP11" s="625"/>
      <c r="DQ11" s="632">
        <v>546645</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9980</v>
      </c>
      <c r="S12" s="624"/>
      <c r="T12" s="624"/>
      <c r="U12" s="624"/>
      <c r="V12" s="624"/>
      <c r="W12" s="624"/>
      <c r="X12" s="624"/>
      <c r="Y12" s="625"/>
      <c r="Z12" s="626">
        <v>0</v>
      </c>
      <c r="AA12" s="626"/>
      <c r="AB12" s="626"/>
      <c r="AC12" s="626"/>
      <c r="AD12" s="627">
        <v>9980</v>
      </c>
      <c r="AE12" s="627"/>
      <c r="AF12" s="627"/>
      <c r="AG12" s="627"/>
      <c r="AH12" s="627"/>
      <c r="AI12" s="627"/>
      <c r="AJ12" s="627"/>
      <c r="AK12" s="627"/>
      <c r="AL12" s="628">
        <v>0.1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2462075</v>
      </c>
      <c r="BH12" s="624"/>
      <c r="BI12" s="624"/>
      <c r="BJ12" s="624"/>
      <c r="BK12" s="624"/>
      <c r="BL12" s="624"/>
      <c r="BM12" s="624"/>
      <c r="BN12" s="625"/>
      <c r="BO12" s="626">
        <v>46</v>
      </c>
      <c r="BP12" s="626"/>
      <c r="BQ12" s="626"/>
      <c r="BR12" s="626"/>
      <c r="BS12" s="627">
        <v>327696</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1383328</v>
      </c>
      <c r="CS12" s="624"/>
      <c r="CT12" s="624"/>
      <c r="CU12" s="624"/>
      <c r="CV12" s="624"/>
      <c r="CW12" s="624"/>
      <c r="CX12" s="624"/>
      <c r="CY12" s="625"/>
      <c r="CZ12" s="626">
        <v>5.2</v>
      </c>
      <c r="DA12" s="626"/>
      <c r="DB12" s="626"/>
      <c r="DC12" s="626"/>
      <c r="DD12" s="632">
        <v>14388</v>
      </c>
      <c r="DE12" s="624"/>
      <c r="DF12" s="624"/>
      <c r="DG12" s="624"/>
      <c r="DH12" s="624"/>
      <c r="DI12" s="624"/>
      <c r="DJ12" s="624"/>
      <c r="DK12" s="624"/>
      <c r="DL12" s="624"/>
      <c r="DM12" s="624"/>
      <c r="DN12" s="624"/>
      <c r="DO12" s="624"/>
      <c r="DP12" s="625"/>
      <c r="DQ12" s="632">
        <v>773425</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246</v>
      </c>
      <c r="S13" s="624"/>
      <c r="T13" s="624"/>
      <c r="U13" s="624"/>
      <c r="V13" s="624"/>
      <c r="W13" s="624"/>
      <c r="X13" s="624"/>
      <c r="Y13" s="625"/>
      <c r="Z13" s="626" t="s">
        <v>246</v>
      </c>
      <c r="AA13" s="626"/>
      <c r="AB13" s="626"/>
      <c r="AC13" s="626"/>
      <c r="AD13" s="627" t="s">
        <v>128</v>
      </c>
      <c r="AE13" s="627"/>
      <c r="AF13" s="627"/>
      <c r="AG13" s="627"/>
      <c r="AH13" s="627"/>
      <c r="AI13" s="627"/>
      <c r="AJ13" s="627"/>
      <c r="AK13" s="627"/>
      <c r="AL13" s="628" t="s">
        <v>258</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2460424</v>
      </c>
      <c r="BH13" s="624"/>
      <c r="BI13" s="624"/>
      <c r="BJ13" s="624"/>
      <c r="BK13" s="624"/>
      <c r="BL13" s="624"/>
      <c r="BM13" s="624"/>
      <c r="BN13" s="625"/>
      <c r="BO13" s="626">
        <v>46</v>
      </c>
      <c r="BP13" s="626"/>
      <c r="BQ13" s="626"/>
      <c r="BR13" s="626"/>
      <c r="BS13" s="627">
        <v>327696</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2202206</v>
      </c>
      <c r="CS13" s="624"/>
      <c r="CT13" s="624"/>
      <c r="CU13" s="624"/>
      <c r="CV13" s="624"/>
      <c r="CW13" s="624"/>
      <c r="CX13" s="624"/>
      <c r="CY13" s="625"/>
      <c r="CZ13" s="626">
        <v>8.1999999999999993</v>
      </c>
      <c r="DA13" s="626"/>
      <c r="DB13" s="626"/>
      <c r="DC13" s="626"/>
      <c r="DD13" s="632">
        <v>1117318</v>
      </c>
      <c r="DE13" s="624"/>
      <c r="DF13" s="624"/>
      <c r="DG13" s="624"/>
      <c r="DH13" s="624"/>
      <c r="DI13" s="624"/>
      <c r="DJ13" s="624"/>
      <c r="DK13" s="624"/>
      <c r="DL13" s="624"/>
      <c r="DM13" s="624"/>
      <c r="DN13" s="624"/>
      <c r="DO13" s="624"/>
      <c r="DP13" s="625"/>
      <c r="DQ13" s="632">
        <v>994901</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459</v>
      </c>
      <c r="S14" s="624"/>
      <c r="T14" s="624"/>
      <c r="U14" s="624"/>
      <c r="V14" s="624"/>
      <c r="W14" s="624"/>
      <c r="X14" s="624"/>
      <c r="Y14" s="625"/>
      <c r="Z14" s="626">
        <v>0</v>
      </c>
      <c r="AA14" s="626"/>
      <c r="AB14" s="626"/>
      <c r="AC14" s="626"/>
      <c r="AD14" s="627">
        <v>459</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170797</v>
      </c>
      <c r="BH14" s="624"/>
      <c r="BI14" s="624"/>
      <c r="BJ14" s="624"/>
      <c r="BK14" s="624"/>
      <c r="BL14" s="624"/>
      <c r="BM14" s="624"/>
      <c r="BN14" s="625"/>
      <c r="BO14" s="626">
        <v>3.2</v>
      </c>
      <c r="BP14" s="626"/>
      <c r="BQ14" s="626"/>
      <c r="BR14" s="626"/>
      <c r="BS14" s="627" t="s">
        <v>128</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1080899</v>
      </c>
      <c r="CS14" s="624"/>
      <c r="CT14" s="624"/>
      <c r="CU14" s="624"/>
      <c r="CV14" s="624"/>
      <c r="CW14" s="624"/>
      <c r="CX14" s="624"/>
      <c r="CY14" s="625"/>
      <c r="CZ14" s="626">
        <v>4</v>
      </c>
      <c r="DA14" s="626"/>
      <c r="DB14" s="626"/>
      <c r="DC14" s="626"/>
      <c r="DD14" s="632">
        <v>120833</v>
      </c>
      <c r="DE14" s="624"/>
      <c r="DF14" s="624"/>
      <c r="DG14" s="624"/>
      <c r="DH14" s="624"/>
      <c r="DI14" s="624"/>
      <c r="DJ14" s="624"/>
      <c r="DK14" s="624"/>
      <c r="DL14" s="624"/>
      <c r="DM14" s="624"/>
      <c r="DN14" s="624"/>
      <c r="DO14" s="624"/>
      <c r="DP14" s="625"/>
      <c r="DQ14" s="632">
        <v>560993</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26" t="s">
        <v>128</v>
      </c>
      <c r="AA15" s="626"/>
      <c r="AB15" s="626"/>
      <c r="AC15" s="626"/>
      <c r="AD15" s="627" t="s">
        <v>246</v>
      </c>
      <c r="AE15" s="627"/>
      <c r="AF15" s="627"/>
      <c r="AG15" s="627"/>
      <c r="AH15" s="627"/>
      <c r="AI15" s="627"/>
      <c r="AJ15" s="627"/>
      <c r="AK15" s="627"/>
      <c r="AL15" s="628" t="s">
        <v>258</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292853</v>
      </c>
      <c r="BH15" s="624"/>
      <c r="BI15" s="624"/>
      <c r="BJ15" s="624"/>
      <c r="BK15" s="624"/>
      <c r="BL15" s="624"/>
      <c r="BM15" s="624"/>
      <c r="BN15" s="625"/>
      <c r="BO15" s="626">
        <v>5.5</v>
      </c>
      <c r="BP15" s="626"/>
      <c r="BQ15" s="626"/>
      <c r="BR15" s="626"/>
      <c r="BS15" s="627" t="s">
        <v>128</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3953092</v>
      </c>
      <c r="CS15" s="624"/>
      <c r="CT15" s="624"/>
      <c r="CU15" s="624"/>
      <c r="CV15" s="624"/>
      <c r="CW15" s="624"/>
      <c r="CX15" s="624"/>
      <c r="CY15" s="625"/>
      <c r="CZ15" s="626">
        <v>14.7</v>
      </c>
      <c r="DA15" s="626"/>
      <c r="DB15" s="626"/>
      <c r="DC15" s="626"/>
      <c r="DD15" s="632">
        <v>2057759</v>
      </c>
      <c r="DE15" s="624"/>
      <c r="DF15" s="624"/>
      <c r="DG15" s="624"/>
      <c r="DH15" s="624"/>
      <c r="DI15" s="624"/>
      <c r="DJ15" s="624"/>
      <c r="DK15" s="624"/>
      <c r="DL15" s="624"/>
      <c r="DM15" s="624"/>
      <c r="DN15" s="624"/>
      <c r="DO15" s="624"/>
      <c r="DP15" s="625"/>
      <c r="DQ15" s="632">
        <v>1374590</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21681</v>
      </c>
      <c r="S16" s="624"/>
      <c r="T16" s="624"/>
      <c r="U16" s="624"/>
      <c r="V16" s="624"/>
      <c r="W16" s="624"/>
      <c r="X16" s="624"/>
      <c r="Y16" s="625"/>
      <c r="Z16" s="626">
        <v>0.1</v>
      </c>
      <c r="AA16" s="626"/>
      <c r="AB16" s="626"/>
      <c r="AC16" s="626"/>
      <c r="AD16" s="627">
        <v>21681</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246</v>
      </c>
      <c r="BH16" s="624"/>
      <c r="BI16" s="624"/>
      <c r="BJ16" s="624"/>
      <c r="BK16" s="624"/>
      <c r="BL16" s="624"/>
      <c r="BM16" s="624"/>
      <c r="BN16" s="625"/>
      <c r="BO16" s="626" t="s">
        <v>128</v>
      </c>
      <c r="BP16" s="626"/>
      <c r="BQ16" s="626"/>
      <c r="BR16" s="626"/>
      <c r="BS16" s="627" t="s">
        <v>246</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177804</v>
      </c>
      <c r="CS16" s="624"/>
      <c r="CT16" s="624"/>
      <c r="CU16" s="624"/>
      <c r="CV16" s="624"/>
      <c r="CW16" s="624"/>
      <c r="CX16" s="624"/>
      <c r="CY16" s="625"/>
      <c r="CZ16" s="626">
        <v>0.7</v>
      </c>
      <c r="DA16" s="626"/>
      <c r="DB16" s="626"/>
      <c r="DC16" s="626"/>
      <c r="DD16" s="632" t="s">
        <v>128</v>
      </c>
      <c r="DE16" s="624"/>
      <c r="DF16" s="624"/>
      <c r="DG16" s="624"/>
      <c r="DH16" s="624"/>
      <c r="DI16" s="624"/>
      <c r="DJ16" s="624"/>
      <c r="DK16" s="624"/>
      <c r="DL16" s="624"/>
      <c r="DM16" s="624"/>
      <c r="DN16" s="624"/>
      <c r="DO16" s="624"/>
      <c r="DP16" s="625"/>
      <c r="DQ16" s="632">
        <v>23284</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81662</v>
      </c>
      <c r="S17" s="624"/>
      <c r="T17" s="624"/>
      <c r="U17" s="624"/>
      <c r="V17" s="624"/>
      <c r="W17" s="624"/>
      <c r="X17" s="624"/>
      <c r="Y17" s="625"/>
      <c r="Z17" s="626">
        <v>0.3</v>
      </c>
      <c r="AA17" s="626"/>
      <c r="AB17" s="626"/>
      <c r="AC17" s="626"/>
      <c r="AD17" s="627">
        <v>81662</v>
      </c>
      <c r="AE17" s="627"/>
      <c r="AF17" s="627"/>
      <c r="AG17" s="627"/>
      <c r="AH17" s="627"/>
      <c r="AI17" s="627"/>
      <c r="AJ17" s="627"/>
      <c r="AK17" s="627"/>
      <c r="AL17" s="628">
        <v>0.6</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26" t="s">
        <v>128</v>
      </c>
      <c r="BP17" s="626"/>
      <c r="BQ17" s="626"/>
      <c r="BR17" s="626"/>
      <c r="BS17" s="627" t="s">
        <v>128</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2450866</v>
      </c>
      <c r="CS17" s="624"/>
      <c r="CT17" s="624"/>
      <c r="CU17" s="624"/>
      <c r="CV17" s="624"/>
      <c r="CW17" s="624"/>
      <c r="CX17" s="624"/>
      <c r="CY17" s="625"/>
      <c r="CZ17" s="626">
        <v>9.1</v>
      </c>
      <c r="DA17" s="626"/>
      <c r="DB17" s="626"/>
      <c r="DC17" s="626"/>
      <c r="DD17" s="632" t="s">
        <v>246</v>
      </c>
      <c r="DE17" s="624"/>
      <c r="DF17" s="624"/>
      <c r="DG17" s="624"/>
      <c r="DH17" s="624"/>
      <c r="DI17" s="624"/>
      <c r="DJ17" s="624"/>
      <c r="DK17" s="624"/>
      <c r="DL17" s="624"/>
      <c r="DM17" s="624"/>
      <c r="DN17" s="624"/>
      <c r="DO17" s="624"/>
      <c r="DP17" s="625"/>
      <c r="DQ17" s="632">
        <v>2422384</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28180</v>
      </c>
      <c r="S18" s="624"/>
      <c r="T18" s="624"/>
      <c r="U18" s="624"/>
      <c r="V18" s="624"/>
      <c r="W18" s="624"/>
      <c r="X18" s="624"/>
      <c r="Y18" s="625"/>
      <c r="Z18" s="626">
        <v>0.1</v>
      </c>
      <c r="AA18" s="626"/>
      <c r="AB18" s="626"/>
      <c r="AC18" s="626"/>
      <c r="AD18" s="627">
        <v>28180</v>
      </c>
      <c r="AE18" s="627"/>
      <c r="AF18" s="627"/>
      <c r="AG18" s="627"/>
      <c r="AH18" s="627"/>
      <c r="AI18" s="627"/>
      <c r="AJ18" s="627"/>
      <c r="AK18" s="627"/>
      <c r="AL18" s="628">
        <v>0.2</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246</v>
      </c>
      <c r="BH18" s="624"/>
      <c r="BI18" s="624"/>
      <c r="BJ18" s="624"/>
      <c r="BK18" s="624"/>
      <c r="BL18" s="624"/>
      <c r="BM18" s="624"/>
      <c r="BN18" s="625"/>
      <c r="BO18" s="626" t="s">
        <v>128</v>
      </c>
      <c r="BP18" s="626"/>
      <c r="BQ18" s="626"/>
      <c r="BR18" s="626"/>
      <c r="BS18" s="627" t="s">
        <v>246</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26" t="s">
        <v>128</v>
      </c>
      <c r="DA18" s="626"/>
      <c r="DB18" s="626"/>
      <c r="DC18" s="626"/>
      <c r="DD18" s="632" t="s">
        <v>128</v>
      </c>
      <c r="DE18" s="624"/>
      <c r="DF18" s="624"/>
      <c r="DG18" s="624"/>
      <c r="DH18" s="624"/>
      <c r="DI18" s="624"/>
      <c r="DJ18" s="624"/>
      <c r="DK18" s="624"/>
      <c r="DL18" s="624"/>
      <c r="DM18" s="624"/>
      <c r="DN18" s="624"/>
      <c r="DO18" s="624"/>
      <c r="DP18" s="625"/>
      <c r="DQ18" s="632" t="s">
        <v>246</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28180</v>
      </c>
      <c r="S19" s="624"/>
      <c r="T19" s="624"/>
      <c r="U19" s="624"/>
      <c r="V19" s="624"/>
      <c r="W19" s="624"/>
      <c r="X19" s="624"/>
      <c r="Y19" s="625"/>
      <c r="Z19" s="626">
        <v>0.1</v>
      </c>
      <c r="AA19" s="626"/>
      <c r="AB19" s="626"/>
      <c r="AC19" s="626"/>
      <c r="AD19" s="627">
        <v>28180</v>
      </c>
      <c r="AE19" s="627"/>
      <c r="AF19" s="627"/>
      <c r="AG19" s="627"/>
      <c r="AH19" s="627"/>
      <c r="AI19" s="627"/>
      <c r="AJ19" s="627"/>
      <c r="AK19" s="627"/>
      <c r="AL19" s="628">
        <v>0.2</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20812</v>
      </c>
      <c r="BH19" s="624"/>
      <c r="BI19" s="624"/>
      <c r="BJ19" s="624"/>
      <c r="BK19" s="624"/>
      <c r="BL19" s="624"/>
      <c r="BM19" s="624"/>
      <c r="BN19" s="625"/>
      <c r="BO19" s="626">
        <v>0.4</v>
      </c>
      <c r="BP19" s="626"/>
      <c r="BQ19" s="626"/>
      <c r="BR19" s="626"/>
      <c r="BS19" s="627" t="s">
        <v>246</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128</v>
      </c>
      <c r="DA19" s="626"/>
      <c r="DB19" s="626"/>
      <c r="DC19" s="626"/>
      <c r="DD19" s="632" t="s">
        <v>128</v>
      </c>
      <c r="DE19" s="624"/>
      <c r="DF19" s="624"/>
      <c r="DG19" s="624"/>
      <c r="DH19" s="624"/>
      <c r="DI19" s="624"/>
      <c r="DJ19" s="624"/>
      <c r="DK19" s="624"/>
      <c r="DL19" s="624"/>
      <c r="DM19" s="624"/>
      <c r="DN19" s="624"/>
      <c r="DO19" s="624"/>
      <c r="DP19" s="625"/>
      <c r="DQ19" s="632" t="s">
        <v>128</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t="s">
        <v>128</v>
      </c>
      <c r="S20" s="624"/>
      <c r="T20" s="624"/>
      <c r="U20" s="624"/>
      <c r="V20" s="624"/>
      <c r="W20" s="624"/>
      <c r="X20" s="624"/>
      <c r="Y20" s="625"/>
      <c r="Z20" s="626" t="s">
        <v>246</v>
      </c>
      <c r="AA20" s="626"/>
      <c r="AB20" s="626"/>
      <c r="AC20" s="626"/>
      <c r="AD20" s="627" t="s">
        <v>246</v>
      </c>
      <c r="AE20" s="627"/>
      <c r="AF20" s="627"/>
      <c r="AG20" s="627"/>
      <c r="AH20" s="627"/>
      <c r="AI20" s="627"/>
      <c r="AJ20" s="627"/>
      <c r="AK20" s="627"/>
      <c r="AL20" s="628" t="s">
        <v>246</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20812</v>
      </c>
      <c r="BH20" s="624"/>
      <c r="BI20" s="624"/>
      <c r="BJ20" s="624"/>
      <c r="BK20" s="624"/>
      <c r="BL20" s="624"/>
      <c r="BM20" s="624"/>
      <c r="BN20" s="625"/>
      <c r="BO20" s="626">
        <v>0.4</v>
      </c>
      <c r="BP20" s="626"/>
      <c r="BQ20" s="626"/>
      <c r="BR20" s="626"/>
      <c r="BS20" s="627" t="s">
        <v>246</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26824053</v>
      </c>
      <c r="CS20" s="624"/>
      <c r="CT20" s="624"/>
      <c r="CU20" s="624"/>
      <c r="CV20" s="624"/>
      <c r="CW20" s="624"/>
      <c r="CX20" s="624"/>
      <c r="CY20" s="625"/>
      <c r="CZ20" s="626">
        <v>100</v>
      </c>
      <c r="DA20" s="626"/>
      <c r="DB20" s="626"/>
      <c r="DC20" s="626"/>
      <c r="DD20" s="632">
        <v>4568754</v>
      </c>
      <c r="DE20" s="624"/>
      <c r="DF20" s="624"/>
      <c r="DG20" s="624"/>
      <c r="DH20" s="624"/>
      <c r="DI20" s="624"/>
      <c r="DJ20" s="624"/>
      <c r="DK20" s="624"/>
      <c r="DL20" s="624"/>
      <c r="DM20" s="624"/>
      <c r="DN20" s="624"/>
      <c r="DO20" s="624"/>
      <c r="DP20" s="625"/>
      <c r="DQ20" s="632">
        <v>14703606</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7147681</v>
      </c>
      <c r="S21" s="624"/>
      <c r="T21" s="624"/>
      <c r="U21" s="624"/>
      <c r="V21" s="624"/>
      <c r="W21" s="624"/>
      <c r="X21" s="624"/>
      <c r="Y21" s="625"/>
      <c r="Z21" s="626">
        <v>25.7</v>
      </c>
      <c r="AA21" s="626"/>
      <c r="AB21" s="626"/>
      <c r="AC21" s="626"/>
      <c r="AD21" s="627">
        <v>5901419</v>
      </c>
      <c r="AE21" s="627"/>
      <c r="AF21" s="627"/>
      <c r="AG21" s="627"/>
      <c r="AH21" s="627"/>
      <c r="AI21" s="627"/>
      <c r="AJ21" s="627"/>
      <c r="AK21" s="627"/>
      <c r="AL21" s="628">
        <v>46</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20812</v>
      </c>
      <c r="BH21" s="624"/>
      <c r="BI21" s="624"/>
      <c r="BJ21" s="624"/>
      <c r="BK21" s="624"/>
      <c r="BL21" s="624"/>
      <c r="BM21" s="624"/>
      <c r="BN21" s="625"/>
      <c r="BO21" s="626">
        <v>0.4</v>
      </c>
      <c r="BP21" s="626"/>
      <c r="BQ21" s="626"/>
      <c r="BR21" s="626"/>
      <c r="BS21" s="627" t="s">
        <v>128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5901419</v>
      </c>
      <c r="S22" s="624"/>
      <c r="T22" s="624"/>
      <c r="U22" s="624"/>
      <c r="V22" s="624"/>
      <c r="W22" s="624"/>
      <c r="X22" s="624"/>
      <c r="Y22" s="625"/>
      <c r="Z22" s="626">
        <v>21.2</v>
      </c>
      <c r="AA22" s="626"/>
      <c r="AB22" s="626"/>
      <c r="AC22" s="626"/>
      <c r="AD22" s="627">
        <v>5901419</v>
      </c>
      <c r="AE22" s="627"/>
      <c r="AF22" s="627"/>
      <c r="AG22" s="627"/>
      <c r="AH22" s="627"/>
      <c r="AI22" s="627"/>
      <c r="AJ22" s="627"/>
      <c r="AK22" s="627"/>
      <c r="AL22" s="628">
        <v>46</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246</v>
      </c>
      <c r="BH22" s="624"/>
      <c r="BI22" s="624"/>
      <c r="BJ22" s="624"/>
      <c r="BK22" s="624"/>
      <c r="BL22" s="624"/>
      <c r="BM22" s="624"/>
      <c r="BN22" s="625"/>
      <c r="BO22" s="626" t="s">
        <v>128</v>
      </c>
      <c r="BP22" s="626"/>
      <c r="BQ22" s="626"/>
      <c r="BR22" s="626"/>
      <c r="BS22" s="627" t="s">
        <v>246</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1246262</v>
      </c>
      <c r="S23" s="624"/>
      <c r="T23" s="624"/>
      <c r="U23" s="624"/>
      <c r="V23" s="624"/>
      <c r="W23" s="624"/>
      <c r="X23" s="624"/>
      <c r="Y23" s="625"/>
      <c r="Z23" s="626">
        <v>4.5</v>
      </c>
      <c r="AA23" s="626"/>
      <c r="AB23" s="626"/>
      <c r="AC23" s="626"/>
      <c r="AD23" s="627" t="s">
        <v>246</v>
      </c>
      <c r="AE23" s="627"/>
      <c r="AF23" s="627"/>
      <c r="AG23" s="627"/>
      <c r="AH23" s="627"/>
      <c r="AI23" s="627"/>
      <c r="AJ23" s="627"/>
      <c r="AK23" s="627"/>
      <c r="AL23" s="628" t="s">
        <v>128</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128</v>
      </c>
      <c r="BH23" s="624"/>
      <c r="BI23" s="624"/>
      <c r="BJ23" s="624"/>
      <c r="BK23" s="624"/>
      <c r="BL23" s="624"/>
      <c r="BM23" s="624"/>
      <c r="BN23" s="625"/>
      <c r="BO23" s="626" t="s">
        <v>246</v>
      </c>
      <c r="BP23" s="626"/>
      <c r="BQ23" s="626"/>
      <c r="BR23" s="626"/>
      <c r="BS23" s="627" t="s">
        <v>128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128</v>
      </c>
      <c r="S24" s="624"/>
      <c r="T24" s="624"/>
      <c r="U24" s="624"/>
      <c r="V24" s="624"/>
      <c r="W24" s="624"/>
      <c r="X24" s="624"/>
      <c r="Y24" s="625"/>
      <c r="Z24" s="626" t="s">
        <v>246</v>
      </c>
      <c r="AA24" s="626"/>
      <c r="AB24" s="626"/>
      <c r="AC24" s="626"/>
      <c r="AD24" s="627" t="s">
        <v>246</v>
      </c>
      <c r="AE24" s="627"/>
      <c r="AF24" s="627"/>
      <c r="AG24" s="627"/>
      <c r="AH24" s="627"/>
      <c r="AI24" s="627"/>
      <c r="AJ24" s="627"/>
      <c r="AK24" s="627"/>
      <c r="AL24" s="628" t="s">
        <v>246</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246</v>
      </c>
      <c r="BH24" s="624"/>
      <c r="BI24" s="624"/>
      <c r="BJ24" s="624"/>
      <c r="BK24" s="624"/>
      <c r="BL24" s="624"/>
      <c r="BM24" s="624"/>
      <c r="BN24" s="625"/>
      <c r="BO24" s="626" t="s">
        <v>128</v>
      </c>
      <c r="BP24" s="626"/>
      <c r="BQ24" s="626"/>
      <c r="BR24" s="626"/>
      <c r="BS24" s="627" t="s">
        <v>128</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10083401</v>
      </c>
      <c r="CS24" s="613"/>
      <c r="CT24" s="613"/>
      <c r="CU24" s="613"/>
      <c r="CV24" s="613"/>
      <c r="CW24" s="613"/>
      <c r="CX24" s="613"/>
      <c r="CY24" s="614"/>
      <c r="CZ24" s="617">
        <v>37.6</v>
      </c>
      <c r="DA24" s="618"/>
      <c r="DB24" s="618"/>
      <c r="DC24" s="634"/>
      <c r="DD24" s="653">
        <v>6543552</v>
      </c>
      <c r="DE24" s="613"/>
      <c r="DF24" s="613"/>
      <c r="DG24" s="613"/>
      <c r="DH24" s="613"/>
      <c r="DI24" s="613"/>
      <c r="DJ24" s="613"/>
      <c r="DK24" s="614"/>
      <c r="DL24" s="653">
        <v>6389042</v>
      </c>
      <c r="DM24" s="613"/>
      <c r="DN24" s="613"/>
      <c r="DO24" s="613"/>
      <c r="DP24" s="613"/>
      <c r="DQ24" s="613"/>
      <c r="DR24" s="613"/>
      <c r="DS24" s="613"/>
      <c r="DT24" s="613"/>
      <c r="DU24" s="613"/>
      <c r="DV24" s="614"/>
      <c r="DW24" s="617">
        <v>49.2</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14041749</v>
      </c>
      <c r="S25" s="624"/>
      <c r="T25" s="624"/>
      <c r="U25" s="624"/>
      <c r="V25" s="624"/>
      <c r="W25" s="624"/>
      <c r="X25" s="624"/>
      <c r="Y25" s="625"/>
      <c r="Z25" s="626">
        <v>50.4</v>
      </c>
      <c r="AA25" s="626"/>
      <c r="AB25" s="626"/>
      <c r="AC25" s="626"/>
      <c r="AD25" s="627">
        <v>12795487</v>
      </c>
      <c r="AE25" s="627"/>
      <c r="AF25" s="627"/>
      <c r="AG25" s="627"/>
      <c r="AH25" s="627"/>
      <c r="AI25" s="627"/>
      <c r="AJ25" s="627"/>
      <c r="AK25" s="627"/>
      <c r="AL25" s="628">
        <v>99.8</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246</v>
      </c>
      <c r="BP25" s="626"/>
      <c r="BQ25" s="626"/>
      <c r="BR25" s="626"/>
      <c r="BS25" s="627" t="s">
        <v>128</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3620113</v>
      </c>
      <c r="CS25" s="654"/>
      <c r="CT25" s="654"/>
      <c r="CU25" s="654"/>
      <c r="CV25" s="654"/>
      <c r="CW25" s="654"/>
      <c r="CX25" s="654"/>
      <c r="CY25" s="655"/>
      <c r="CZ25" s="628">
        <v>13.5</v>
      </c>
      <c r="DA25" s="656"/>
      <c r="DB25" s="656"/>
      <c r="DC25" s="658"/>
      <c r="DD25" s="632">
        <v>2967951</v>
      </c>
      <c r="DE25" s="654"/>
      <c r="DF25" s="654"/>
      <c r="DG25" s="654"/>
      <c r="DH25" s="654"/>
      <c r="DI25" s="654"/>
      <c r="DJ25" s="654"/>
      <c r="DK25" s="655"/>
      <c r="DL25" s="632">
        <v>2871731</v>
      </c>
      <c r="DM25" s="654"/>
      <c r="DN25" s="654"/>
      <c r="DO25" s="654"/>
      <c r="DP25" s="654"/>
      <c r="DQ25" s="654"/>
      <c r="DR25" s="654"/>
      <c r="DS25" s="654"/>
      <c r="DT25" s="654"/>
      <c r="DU25" s="654"/>
      <c r="DV25" s="655"/>
      <c r="DW25" s="628">
        <v>22.1</v>
      </c>
      <c r="DX25" s="656"/>
      <c r="DY25" s="656"/>
      <c r="DZ25" s="656"/>
      <c r="EA25" s="656"/>
      <c r="EB25" s="656"/>
      <c r="EC25" s="657"/>
    </row>
    <row r="26" spans="2:133" ht="11.25" customHeight="1" x14ac:dyDescent="0.15">
      <c r="B26" s="620" t="s">
        <v>300</v>
      </c>
      <c r="C26" s="621"/>
      <c r="D26" s="621"/>
      <c r="E26" s="621"/>
      <c r="F26" s="621"/>
      <c r="G26" s="621"/>
      <c r="H26" s="621"/>
      <c r="I26" s="621"/>
      <c r="J26" s="621"/>
      <c r="K26" s="621"/>
      <c r="L26" s="621"/>
      <c r="M26" s="621"/>
      <c r="N26" s="621"/>
      <c r="O26" s="621"/>
      <c r="P26" s="621"/>
      <c r="Q26" s="622"/>
      <c r="R26" s="623">
        <v>3742</v>
      </c>
      <c r="S26" s="624"/>
      <c r="T26" s="624"/>
      <c r="U26" s="624"/>
      <c r="V26" s="624"/>
      <c r="W26" s="624"/>
      <c r="X26" s="624"/>
      <c r="Y26" s="625"/>
      <c r="Z26" s="626">
        <v>0</v>
      </c>
      <c r="AA26" s="626"/>
      <c r="AB26" s="626"/>
      <c r="AC26" s="626"/>
      <c r="AD26" s="627">
        <v>3742</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128</v>
      </c>
      <c r="BH26" s="624"/>
      <c r="BI26" s="624"/>
      <c r="BJ26" s="624"/>
      <c r="BK26" s="624"/>
      <c r="BL26" s="624"/>
      <c r="BM26" s="624"/>
      <c r="BN26" s="625"/>
      <c r="BO26" s="626" t="s">
        <v>128</v>
      </c>
      <c r="BP26" s="626"/>
      <c r="BQ26" s="626"/>
      <c r="BR26" s="626"/>
      <c r="BS26" s="627" t="s">
        <v>128</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2104404</v>
      </c>
      <c r="CS26" s="624"/>
      <c r="CT26" s="624"/>
      <c r="CU26" s="624"/>
      <c r="CV26" s="624"/>
      <c r="CW26" s="624"/>
      <c r="CX26" s="624"/>
      <c r="CY26" s="625"/>
      <c r="CZ26" s="628">
        <v>7.8</v>
      </c>
      <c r="DA26" s="656"/>
      <c r="DB26" s="656"/>
      <c r="DC26" s="658"/>
      <c r="DD26" s="632">
        <v>1580542</v>
      </c>
      <c r="DE26" s="624"/>
      <c r="DF26" s="624"/>
      <c r="DG26" s="624"/>
      <c r="DH26" s="624"/>
      <c r="DI26" s="624"/>
      <c r="DJ26" s="624"/>
      <c r="DK26" s="625"/>
      <c r="DL26" s="632" t="s">
        <v>246</v>
      </c>
      <c r="DM26" s="624"/>
      <c r="DN26" s="624"/>
      <c r="DO26" s="624"/>
      <c r="DP26" s="624"/>
      <c r="DQ26" s="624"/>
      <c r="DR26" s="624"/>
      <c r="DS26" s="624"/>
      <c r="DT26" s="624"/>
      <c r="DU26" s="624"/>
      <c r="DV26" s="625"/>
      <c r="DW26" s="628" t="s">
        <v>128</v>
      </c>
      <c r="DX26" s="656"/>
      <c r="DY26" s="656"/>
      <c r="DZ26" s="656"/>
      <c r="EA26" s="656"/>
      <c r="EB26" s="656"/>
      <c r="EC26" s="657"/>
    </row>
    <row r="27" spans="2:133" ht="11.25" customHeight="1" x14ac:dyDescent="0.15">
      <c r="B27" s="620" t="s">
        <v>303</v>
      </c>
      <c r="C27" s="621"/>
      <c r="D27" s="621"/>
      <c r="E27" s="621"/>
      <c r="F27" s="621"/>
      <c r="G27" s="621"/>
      <c r="H27" s="621"/>
      <c r="I27" s="621"/>
      <c r="J27" s="621"/>
      <c r="K27" s="621"/>
      <c r="L27" s="621"/>
      <c r="M27" s="621"/>
      <c r="N27" s="621"/>
      <c r="O27" s="621"/>
      <c r="P27" s="621"/>
      <c r="Q27" s="622"/>
      <c r="R27" s="623">
        <v>452590</v>
      </c>
      <c r="S27" s="624"/>
      <c r="T27" s="624"/>
      <c r="U27" s="624"/>
      <c r="V27" s="624"/>
      <c r="W27" s="624"/>
      <c r="X27" s="624"/>
      <c r="Y27" s="625"/>
      <c r="Z27" s="626">
        <v>1.6</v>
      </c>
      <c r="AA27" s="626"/>
      <c r="AB27" s="626"/>
      <c r="AC27" s="626"/>
      <c r="AD27" s="627" t="s">
        <v>128</v>
      </c>
      <c r="AE27" s="627"/>
      <c r="AF27" s="627"/>
      <c r="AG27" s="627"/>
      <c r="AH27" s="627"/>
      <c r="AI27" s="627"/>
      <c r="AJ27" s="627"/>
      <c r="AK27" s="627"/>
      <c r="AL27" s="628" t="s">
        <v>128</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5353010</v>
      </c>
      <c r="BH27" s="624"/>
      <c r="BI27" s="624"/>
      <c r="BJ27" s="624"/>
      <c r="BK27" s="624"/>
      <c r="BL27" s="624"/>
      <c r="BM27" s="624"/>
      <c r="BN27" s="625"/>
      <c r="BO27" s="626">
        <v>100</v>
      </c>
      <c r="BP27" s="626"/>
      <c r="BQ27" s="626"/>
      <c r="BR27" s="626"/>
      <c r="BS27" s="627">
        <v>445509</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4012422</v>
      </c>
      <c r="CS27" s="654"/>
      <c r="CT27" s="654"/>
      <c r="CU27" s="654"/>
      <c r="CV27" s="654"/>
      <c r="CW27" s="654"/>
      <c r="CX27" s="654"/>
      <c r="CY27" s="655"/>
      <c r="CZ27" s="628">
        <v>15</v>
      </c>
      <c r="DA27" s="656"/>
      <c r="DB27" s="656"/>
      <c r="DC27" s="658"/>
      <c r="DD27" s="632">
        <v>1153217</v>
      </c>
      <c r="DE27" s="654"/>
      <c r="DF27" s="654"/>
      <c r="DG27" s="654"/>
      <c r="DH27" s="654"/>
      <c r="DI27" s="654"/>
      <c r="DJ27" s="654"/>
      <c r="DK27" s="655"/>
      <c r="DL27" s="632">
        <v>1094927</v>
      </c>
      <c r="DM27" s="654"/>
      <c r="DN27" s="654"/>
      <c r="DO27" s="654"/>
      <c r="DP27" s="654"/>
      <c r="DQ27" s="654"/>
      <c r="DR27" s="654"/>
      <c r="DS27" s="654"/>
      <c r="DT27" s="654"/>
      <c r="DU27" s="654"/>
      <c r="DV27" s="655"/>
      <c r="DW27" s="628">
        <v>8.4</v>
      </c>
      <c r="DX27" s="656"/>
      <c r="DY27" s="656"/>
      <c r="DZ27" s="656"/>
      <c r="EA27" s="656"/>
      <c r="EB27" s="656"/>
      <c r="EC27" s="657"/>
    </row>
    <row r="28" spans="2:133" ht="11.25" customHeight="1" x14ac:dyDescent="0.15">
      <c r="B28" s="620" t="s">
        <v>306</v>
      </c>
      <c r="C28" s="621"/>
      <c r="D28" s="621"/>
      <c r="E28" s="621"/>
      <c r="F28" s="621"/>
      <c r="G28" s="621"/>
      <c r="H28" s="621"/>
      <c r="I28" s="621"/>
      <c r="J28" s="621"/>
      <c r="K28" s="621"/>
      <c r="L28" s="621"/>
      <c r="M28" s="621"/>
      <c r="N28" s="621"/>
      <c r="O28" s="621"/>
      <c r="P28" s="621"/>
      <c r="Q28" s="622"/>
      <c r="R28" s="623">
        <v>130387</v>
      </c>
      <c r="S28" s="624"/>
      <c r="T28" s="624"/>
      <c r="U28" s="624"/>
      <c r="V28" s="624"/>
      <c r="W28" s="624"/>
      <c r="X28" s="624"/>
      <c r="Y28" s="625"/>
      <c r="Z28" s="626">
        <v>0.5</v>
      </c>
      <c r="AA28" s="626"/>
      <c r="AB28" s="626"/>
      <c r="AC28" s="626"/>
      <c r="AD28" s="627">
        <v>14094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2450866</v>
      </c>
      <c r="CS28" s="624"/>
      <c r="CT28" s="624"/>
      <c r="CU28" s="624"/>
      <c r="CV28" s="624"/>
      <c r="CW28" s="624"/>
      <c r="CX28" s="624"/>
      <c r="CY28" s="625"/>
      <c r="CZ28" s="628">
        <v>9.1</v>
      </c>
      <c r="DA28" s="656"/>
      <c r="DB28" s="656"/>
      <c r="DC28" s="658"/>
      <c r="DD28" s="632">
        <v>2422384</v>
      </c>
      <c r="DE28" s="624"/>
      <c r="DF28" s="624"/>
      <c r="DG28" s="624"/>
      <c r="DH28" s="624"/>
      <c r="DI28" s="624"/>
      <c r="DJ28" s="624"/>
      <c r="DK28" s="625"/>
      <c r="DL28" s="632">
        <v>2422384</v>
      </c>
      <c r="DM28" s="624"/>
      <c r="DN28" s="624"/>
      <c r="DO28" s="624"/>
      <c r="DP28" s="624"/>
      <c r="DQ28" s="624"/>
      <c r="DR28" s="624"/>
      <c r="DS28" s="624"/>
      <c r="DT28" s="624"/>
      <c r="DU28" s="624"/>
      <c r="DV28" s="625"/>
      <c r="DW28" s="628">
        <v>18.600000000000001</v>
      </c>
      <c r="DX28" s="656"/>
      <c r="DY28" s="656"/>
      <c r="DZ28" s="656"/>
      <c r="EA28" s="656"/>
      <c r="EB28" s="656"/>
      <c r="EC28" s="657"/>
    </row>
    <row r="29" spans="2:133" ht="11.25" customHeight="1" x14ac:dyDescent="0.15">
      <c r="B29" s="620" t="s">
        <v>308</v>
      </c>
      <c r="C29" s="621"/>
      <c r="D29" s="621"/>
      <c r="E29" s="621"/>
      <c r="F29" s="621"/>
      <c r="G29" s="621"/>
      <c r="H29" s="621"/>
      <c r="I29" s="621"/>
      <c r="J29" s="621"/>
      <c r="K29" s="621"/>
      <c r="L29" s="621"/>
      <c r="M29" s="621"/>
      <c r="N29" s="621"/>
      <c r="O29" s="621"/>
      <c r="P29" s="621"/>
      <c r="Q29" s="622"/>
      <c r="R29" s="623">
        <v>81058</v>
      </c>
      <c r="S29" s="624"/>
      <c r="T29" s="624"/>
      <c r="U29" s="624"/>
      <c r="V29" s="624"/>
      <c r="W29" s="624"/>
      <c r="X29" s="624"/>
      <c r="Y29" s="625"/>
      <c r="Z29" s="626">
        <v>0.3</v>
      </c>
      <c r="AA29" s="626"/>
      <c r="AB29" s="626"/>
      <c r="AC29" s="626"/>
      <c r="AD29" s="627">
        <v>91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2450847</v>
      </c>
      <c r="CS29" s="654"/>
      <c r="CT29" s="654"/>
      <c r="CU29" s="654"/>
      <c r="CV29" s="654"/>
      <c r="CW29" s="654"/>
      <c r="CX29" s="654"/>
      <c r="CY29" s="655"/>
      <c r="CZ29" s="628">
        <v>9.1</v>
      </c>
      <c r="DA29" s="656"/>
      <c r="DB29" s="656"/>
      <c r="DC29" s="658"/>
      <c r="DD29" s="632">
        <v>2422365</v>
      </c>
      <c r="DE29" s="654"/>
      <c r="DF29" s="654"/>
      <c r="DG29" s="654"/>
      <c r="DH29" s="654"/>
      <c r="DI29" s="654"/>
      <c r="DJ29" s="654"/>
      <c r="DK29" s="655"/>
      <c r="DL29" s="632">
        <v>2422365</v>
      </c>
      <c r="DM29" s="654"/>
      <c r="DN29" s="654"/>
      <c r="DO29" s="654"/>
      <c r="DP29" s="654"/>
      <c r="DQ29" s="654"/>
      <c r="DR29" s="654"/>
      <c r="DS29" s="654"/>
      <c r="DT29" s="654"/>
      <c r="DU29" s="654"/>
      <c r="DV29" s="655"/>
      <c r="DW29" s="628">
        <v>18.600000000000001</v>
      </c>
      <c r="DX29" s="656"/>
      <c r="DY29" s="656"/>
      <c r="DZ29" s="656"/>
      <c r="EA29" s="656"/>
      <c r="EB29" s="656"/>
      <c r="EC29" s="657"/>
    </row>
    <row r="30" spans="2:133" ht="11.25" customHeight="1" x14ac:dyDescent="0.15">
      <c r="B30" s="620" t="s">
        <v>311</v>
      </c>
      <c r="C30" s="621"/>
      <c r="D30" s="621"/>
      <c r="E30" s="621"/>
      <c r="F30" s="621"/>
      <c r="G30" s="621"/>
      <c r="H30" s="621"/>
      <c r="I30" s="621"/>
      <c r="J30" s="621"/>
      <c r="K30" s="621"/>
      <c r="L30" s="621"/>
      <c r="M30" s="621"/>
      <c r="N30" s="621"/>
      <c r="O30" s="621"/>
      <c r="P30" s="621"/>
      <c r="Q30" s="622"/>
      <c r="R30" s="623">
        <v>4808468</v>
      </c>
      <c r="S30" s="624"/>
      <c r="T30" s="624"/>
      <c r="U30" s="624"/>
      <c r="V30" s="624"/>
      <c r="W30" s="624"/>
      <c r="X30" s="624"/>
      <c r="Y30" s="625"/>
      <c r="Z30" s="626">
        <v>17.3</v>
      </c>
      <c r="AA30" s="626"/>
      <c r="AB30" s="626"/>
      <c r="AC30" s="626"/>
      <c r="AD30" s="627" t="s">
        <v>246</v>
      </c>
      <c r="AE30" s="627"/>
      <c r="AF30" s="627"/>
      <c r="AG30" s="627"/>
      <c r="AH30" s="627"/>
      <c r="AI30" s="627"/>
      <c r="AJ30" s="627"/>
      <c r="AK30" s="627"/>
      <c r="AL30" s="628" t="s">
        <v>128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2374774</v>
      </c>
      <c r="CS30" s="624"/>
      <c r="CT30" s="624"/>
      <c r="CU30" s="624"/>
      <c r="CV30" s="624"/>
      <c r="CW30" s="624"/>
      <c r="CX30" s="624"/>
      <c r="CY30" s="625"/>
      <c r="CZ30" s="628">
        <v>8.9</v>
      </c>
      <c r="DA30" s="656"/>
      <c r="DB30" s="656"/>
      <c r="DC30" s="658"/>
      <c r="DD30" s="632">
        <v>2350698</v>
      </c>
      <c r="DE30" s="624"/>
      <c r="DF30" s="624"/>
      <c r="DG30" s="624"/>
      <c r="DH30" s="624"/>
      <c r="DI30" s="624"/>
      <c r="DJ30" s="624"/>
      <c r="DK30" s="625"/>
      <c r="DL30" s="632">
        <v>2350698</v>
      </c>
      <c r="DM30" s="624"/>
      <c r="DN30" s="624"/>
      <c r="DO30" s="624"/>
      <c r="DP30" s="624"/>
      <c r="DQ30" s="624"/>
      <c r="DR30" s="624"/>
      <c r="DS30" s="624"/>
      <c r="DT30" s="624"/>
      <c r="DU30" s="624"/>
      <c r="DV30" s="625"/>
      <c r="DW30" s="628">
        <v>18.100000000000001</v>
      </c>
      <c r="DX30" s="656"/>
      <c r="DY30" s="656"/>
      <c r="DZ30" s="656"/>
      <c r="EA30" s="656"/>
      <c r="EB30" s="656"/>
      <c r="EC30" s="657"/>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128</v>
      </c>
      <c r="S31" s="624"/>
      <c r="T31" s="624"/>
      <c r="U31" s="624"/>
      <c r="V31" s="624"/>
      <c r="W31" s="624"/>
      <c r="X31" s="624"/>
      <c r="Y31" s="625"/>
      <c r="Z31" s="626" t="s">
        <v>128</v>
      </c>
      <c r="AA31" s="626"/>
      <c r="AB31" s="626"/>
      <c r="AC31" s="626"/>
      <c r="AD31" s="627" t="s">
        <v>128</v>
      </c>
      <c r="AE31" s="627"/>
      <c r="AF31" s="627"/>
      <c r="AG31" s="627"/>
      <c r="AH31" s="627"/>
      <c r="AI31" s="627"/>
      <c r="AJ31" s="627"/>
      <c r="AK31" s="627"/>
      <c r="AL31" s="628" t="s">
        <v>128</v>
      </c>
      <c r="AM31" s="629"/>
      <c r="AN31" s="629"/>
      <c r="AO31" s="630"/>
      <c r="AP31" s="667" t="s">
        <v>316</v>
      </c>
      <c r="AQ31" s="668"/>
      <c r="AR31" s="668"/>
      <c r="AS31" s="668"/>
      <c r="AT31" s="673" t="s">
        <v>317</v>
      </c>
      <c r="AU31" s="218"/>
      <c r="AV31" s="218"/>
      <c r="AW31" s="218"/>
      <c r="AX31" s="609" t="s">
        <v>190</v>
      </c>
      <c r="AY31" s="610"/>
      <c r="AZ31" s="610"/>
      <c r="BA31" s="610"/>
      <c r="BB31" s="610"/>
      <c r="BC31" s="610"/>
      <c r="BD31" s="610"/>
      <c r="BE31" s="610"/>
      <c r="BF31" s="611"/>
      <c r="BG31" s="676">
        <v>99</v>
      </c>
      <c r="BH31" s="677"/>
      <c r="BI31" s="677"/>
      <c r="BJ31" s="677"/>
      <c r="BK31" s="677"/>
      <c r="BL31" s="677"/>
      <c r="BM31" s="618">
        <v>94.5</v>
      </c>
      <c r="BN31" s="677"/>
      <c r="BO31" s="677"/>
      <c r="BP31" s="677"/>
      <c r="BQ31" s="678"/>
      <c r="BR31" s="676">
        <v>99</v>
      </c>
      <c r="BS31" s="677"/>
      <c r="BT31" s="677"/>
      <c r="BU31" s="677"/>
      <c r="BV31" s="677"/>
      <c r="BW31" s="677"/>
      <c r="BX31" s="618">
        <v>94.2</v>
      </c>
      <c r="BY31" s="677"/>
      <c r="BZ31" s="677"/>
      <c r="CA31" s="677"/>
      <c r="CB31" s="678"/>
      <c r="CD31" s="663"/>
      <c r="CE31" s="664"/>
      <c r="CF31" s="620" t="s">
        <v>318</v>
      </c>
      <c r="CG31" s="621"/>
      <c r="CH31" s="621"/>
      <c r="CI31" s="621"/>
      <c r="CJ31" s="621"/>
      <c r="CK31" s="621"/>
      <c r="CL31" s="621"/>
      <c r="CM31" s="621"/>
      <c r="CN31" s="621"/>
      <c r="CO31" s="621"/>
      <c r="CP31" s="621"/>
      <c r="CQ31" s="622"/>
      <c r="CR31" s="623">
        <v>76073</v>
      </c>
      <c r="CS31" s="654"/>
      <c r="CT31" s="654"/>
      <c r="CU31" s="654"/>
      <c r="CV31" s="654"/>
      <c r="CW31" s="654"/>
      <c r="CX31" s="654"/>
      <c r="CY31" s="655"/>
      <c r="CZ31" s="628">
        <v>0.3</v>
      </c>
      <c r="DA31" s="656"/>
      <c r="DB31" s="656"/>
      <c r="DC31" s="658"/>
      <c r="DD31" s="632">
        <v>71667</v>
      </c>
      <c r="DE31" s="654"/>
      <c r="DF31" s="654"/>
      <c r="DG31" s="654"/>
      <c r="DH31" s="654"/>
      <c r="DI31" s="654"/>
      <c r="DJ31" s="654"/>
      <c r="DK31" s="655"/>
      <c r="DL31" s="632">
        <v>71667</v>
      </c>
      <c r="DM31" s="654"/>
      <c r="DN31" s="654"/>
      <c r="DO31" s="654"/>
      <c r="DP31" s="654"/>
      <c r="DQ31" s="654"/>
      <c r="DR31" s="654"/>
      <c r="DS31" s="654"/>
      <c r="DT31" s="654"/>
      <c r="DU31" s="654"/>
      <c r="DV31" s="655"/>
      <c r="DW31" s="628">
        <v>0.6</v>
      </c>
      <c r="DX31" s="656"/>
      <c r="DY31" s="656"/>
      <c r="DZ31" s="656"/>
      <c r="EA31" s="656"/>
      <c r="EB31" s="656"/>
      <c r="EC31" s="657"/>
    </row>
    <row r="32" spans="2:133" ht="11.25" customHeight="1" x14ac:dyDescent="0.15">
      <c r="B32" s="620" t="s">
        <v>319</v>
      </c>
      <c r="C32" s="621"/>
      <c r="D32" s="621"/>
      <c r="E32" s="621"/>
      <c r="F32" s="621"/>
      <c r="G32" s="621"/>
      <c r="H32" s="621"/>
      <c r="I32" s="621"/>
      <c r="J32" s="621"/>
      <c r="K32" s="621"/>
      <c r="L32" s="621"/>
      <c r="M32" s="621"/>
      <c r="N32" s="621"/>
      <c r="O32" s="621"/>
      <c r="P32" s="621"/>
      <c r="Q32" s="622"/>
      <c r="R32" s="623">
        <v>1903993</v>
      </c>
      <c r="S32" s="624"/>
      <c r="T32" s="624"/>
      <c r="U32" s="624"/>
      <c r="V32" s="624"/>
      <c r="W32" s="624"/>
      <c r="X32" s="624"/>
      <c r="Y32" s="625"/>
      <c r="Z32" s="626">
        <v>6.8</v>
      </c>
      <c r="AA32" s="626"/>
      <c r="AB32" s="626"/>
      <c r="AC32" s="626"/>
      <c r="AD32" s="627" t="s">
        <v>246</v>
      </c>
      <c r="AE32" s="627"/>
      <c r="AF32" s="627"/>
      <c r="AG32" s="627"/>
      <c r="AH32" s="627"/>
      <c r="AI32" s="627"/>
      <c r="AJ32" s="627"/>
      <c r="AK32" s="627"/>
      <c r="AL32" s="628" t="s">
        <v>128</v>
      </c>
      <c r="AM32" s="629"/>
      <c r="AN32" s="629"/>
      <c r="AO32" s="630"/>
      <c r="AP32" s="669"/>
      <c r="AQ32" s="670"/>
      <c r="AR32" s="670"/>
      <c r="AS32" s="670"/>
      <c r="AT32" s="674"/>
      <c r="AU32" s="214" t="s">
        <v>320</v>
      </c>
      <c r="AX32" s="620" t="s">
        <v>321</v>
      </c>
      <c r="AY32" s="621"/>
      <c r="AZ32" s="621"/>
      <c r="BA32" s="621"/>
      <c r="BB32" s="621"/>
      <c r="BC32" s="621"/>
      <c r="BD32" s="621"/>
      <c r="BE32" s="621"/>
      <c r="BF32" s="622"/>
      <c r="BG32" s="679">
        <v>99.3</v>
      </c>
      <c r="BH32" s="654"/>
      <c r="BI32" s="654"/>
      <c r="BJ32" s="654"/>
      <c r="BK32" s="654"/>
      <c r="BL32" s="654"/>
      <c r="BM32" s="629">
        <v>95.9</v>
      </c>
      <c r="BN32" s="654"/>
      <c r="BO32" s="654"/>
      <c r="BP32" s="654"/>
      <c r="BQ32" s="680"/>
      <c r="BR32" s="679">
        <v>99.3</v>
      </c>
      <c r="BS32" s="654"/>
      <c r="BT32" s="654"/>
      <c r="BU32" s="654"/>
      <c r="BV32" s="654"/>
      <c r="BW32" s="654"/>
      <c r="BX32" s="629">
        <v>95.5</v>
      </c>
      <c r="BY32" s="654"/>
      <c r="BZ32" s="654"/>
      <c r="CA32" s="654"/>
      <c r="CB32" s="680"/>
      <c r="CD32" s="665"/>
      <c r="CE32" s="666"/>
      <c r="CF32" s="620" t="s">
        <v>322</v>
      </c>
      <c r="CG32" s="621"/>
      <c r="CH32" s="621"/>
      <c r="CI32" s="621"/>
      <c r="CJ32" s="621"/>
      <c r="CK32" s="621"/>
      <c r="CL32" s="621"/>
      <c r="CM32" s="621"/>
      <c r="CN32" s="621"/>
      <c r="CO32" s="621"/>
      <c r="CP32" s="621"/>
      <c r="CQ32" s="622"/>
      <c r="CR32" s="623">
        <v>19</v>
      </c>
      <c r="CS32" s="624"/>
      <c r="CT32" s="624"/>
      <c r="CU32" s="624"/>
      <c r="CV32" s="624"/>
      <c r="CW32" s="624"/>
      <c r="CX32" s="624"/>
      <c r="CY32" s="625"/>
      <c r="CZ32" s="628">
        <v>0</v>
      </c>
      <c r="DA32" s="656"/>
      <c r="DB32" s="656"/>
      <c r="DC32" s="658"/>
      <c r="DD32" s="632">
        <v>19</v>
      </c>
      <c r="DE32" s="624"/>
      <c r="DF32" s="624"/>
      <c r="DG32" s="624"/>
      <c r="DH32" s="624"/>
      <c r="DI32" s="624"/>
      <c r="DJ32" s="624"/>
      <c r="DK32" s="625"/>
      <c r="DL32" s="632">
        <v>19</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323</v>
      </c>
      <c r="C33" s="621"/>
      <c r="D33" s="621"/>
      <c r="E33" s="621"/>
      <c r="F33" s="621"/>
      <c r="G33" s="621"/>
      <c r="H33" s="621"/>
      <c r="I33" s="621"/>
      <c r="J33" s="621"/>
      <c r="K33" s="621"/>
      <c r="L33" s="621"/>
      <c r="M33" s="621"/>
      <c r="N33" s="621"/>
      <c r="O33" s="621"/>
      <c r="P33" s="621"/>
      <c r="Q33" s="622"/>
      <c r="R33" s="623">
        <v>55237</v>
      </c>
      <c r="S33" s="624"/>
      <c r="T33" s="624"/>
      <c r="U33" s="624"/>
      <c r="V33" s="624"/>
      <c r="W33" s="624"/>
      <c r="X33" s="624"/>
      <c r="Y33" s="625"/>
      <c r="Z33" s="626">
        <v>0.2</v>
      </c>
      <c r="AA33" s="626"/>
      <c r="AB33" s="626"/>
      <c r="AC33" s="626"/>
      <c r="AD33" s="627">
        <v>5665</v>
      </c>
      <c r="AE33" s="627"/>
      <c r="AF33" s="627"/>
      <c r="AG33" s="627"/>
      <c r="AH33" s="627"/>
      <c r="AI33" s="627"/>
      <c r="AJ33" s="627"/>
      <c r="AK33" s="627"/>
      <c r="AL33" s="628">
        <v>0</v>
      </c>
      <c r="AM33" s="629"/>
      <c r="AN33" s="629"/>
      <c r="AO33" s="630"/>
      <c r="AP33" s="671"/>
      <c r="AQ33" s="672"/>
      <c r="AR33" s="672"/>
      <c r="AS33" s="672"/>
      <c r="AT33" s="675"/>
      <c r="AU33" s="219"/>
      <c r="AV33" s="219"/>
      <c r="AW33" s="219"/>
      <c r="AX33" s="644" t="s">
        <v>324</v>
      </c>
      <c r="AY33" s="645"/>
      <c r="AZ33" s="645"/>
      <c r="BA33" s="645"/>
      <c r="BB33" s="645"/>
      <c r="BC33" s="645"/>
      <c r="BD33" s="645"/>
      <c r="BE33" s="645"/>
      <c r="BF33" s="646"/>
      <c r="BG33" s="681">
        <v>98.5</v>
      </c>
      <c r="BH33" s="682"/>
      <c r="BI33" s="682"/>
      <c r="BJ33" s="682"/>
      <c r="BK33" s="682"/>
      <c r="BL33" s="682"/>
      <c r="BM33" s="683">
        <v>92.4</v>
      </c>
      <c r="BN33" s="682"/>
      <c r="BO33" s="682"/>
      <c r="BP33" s="682"/>
      <c r="BQ33" s="684"/>
      <c r="BR33" s="681">
        <v>98.6</v>
      </c>
      <c r="BS33" s="682"/>
      <c r="BT33" s="682"/>
      <c r="BU33" s="682"/>
      <c r="BV33" s="682"/>
      <c r="BW33" s="682"/>
      <c r="BX33" s="683">
        <v>92.2</v>
      </c>
      <c r="BY33" s="682"/>
      <c r="BZ33" s="682"/>
      <c r="CA33" s="682"/>
      <c r="CB33" s="684"/>
      <c r="CD33" s="620" t="s">
        <v>325</v>
      </c>
      <c r="CE33" s="621"/>
      <c r="CF33" s="621"/>
      <c r="CG33" s="621"/>
      <c r="CH33" s="621"/>
      <c r="CI33" s="621"/>
      <c r="CJ33" s="621"/>
      <c r="CK33" s="621"/>
      <c r="CL33" s="621"/>
      <c r="CM33" s="621"/>
      <c r="CN33" s="621"/>
      <c r="CO33" s="621"/>
      <c r="CP33" s="621"/>
      <c r="CQ33" s="622"/>
      <c r="CR33" s="623">
        <v>11994094</v>
      </c>
      <c r="CS33" s="654"/>
      <c r="CT33" s="654"/>
      <c r="CU33" s="654"/>
      <c r="CV33" s="654"/>
      <c r="CW33" s="654"/>
      <c r="CX33" s="654"/>
      <c r="CY33" s="655"/>
      <c r="CZ33" s="628">
        <v>44.7</v>
      </c>
      <c r="DA33" s="656"/>
      <c r="DB33" s="656"/>
      <c r="DC33" s="658"/>
      <c r="DD33" s="632">
        <v>7763124</v>
      </c>
      <c r="DE33" s="654"/>
      <c r="DF33" s="654"/>
      <c r="DG33" s="654"/>
      <c r="DH33" s="654"/>
      <c r="DI33" s="654"/>
      <c r="DJ33" s="654"/>
      <c r="DK33" s="655"/>
      <c r="DL33" s="632">
        <v>4774594</v>
      </c>
      <c r="DM33" s="654"/>
      <c r="DN33" s="654"/>
      <c r="DO33" s="654"/>
      <c r="DP33" s="654"/>
      <c r="DQ33" s="654"/>
      <c r="DR33" s="654"/>
      <c r="DS33" s="654"/>
      <c r="DT33" s="654"/>
      <c r="DU33" s="654"/>
      <c r="DV33" s="655"/>
      <c r="DW33" s="628">
        <v>36.700000000000003</v>
      </c>
      <c r="DX33" s="656"/>
      <c r="DY33" s="656"/>
      <c r="DZ33" s="656"/>
      <c r="EA33" s="656"/>
      <c r="EB33" s="656"/>
      <c r="EC33" s="657"/>
    </row>
    <row r="34" spans="2:133" ht="11.25" customHeight="1" x14ac:dyDescent="0.15">
      <c r="B34" s="620" t="s">
        <v>326</v>
      </c>
      <c r="C34" s="621"/>
      <c r="D34" s="621"/>
      <c r="E34" s="621"/>
      <c r="F34" s="621"/>
      <c r="G34" s="621"/>
      <c r="H34" s="621"/>
      <c r="I34" s="621"/>
      <c r="J34" s="621"/>
      <c r="K34" s="621"/>
      <c r="L34" s="621"/>
      <c r="M34" s="621"/>
      <c r="N34" s="621"/>
      <c r="O34" s="621"/>
      <c r="P34" s="621"/>
      <c r="Q34" s="622"/>
      <c r="R34" s="623">
        <v>623532</v>
      </c>
      <c r="S34" s="624"/>
      <c r="T34" s="624"/>
      <c r="U34" s="624"/>
      <c r="V34" s="624"/>
      <c r="W34" s="624"/>
      <c r="X34" s="624"/>
      <c r="Y34" s="625"/>
      <c r="Z34" s="626">
        <v>2.2000000000000002</v>
      </c>
      <c r="AA34" s="626"/>
      <c r="AB34" s="626"/>
      <c r="AC34" s="626"/>
      <c r="AD34" s="627" t="s">
        <v>128</v>
      </c>
      <c r="AE34" s="627"/>
      <c r="AF34" s="627"/>
      <c r="AG34" s="627"/>
      <c r="AH34" s="627"/>
      <c r="AI34" s="627"/>
      <c r="AJ34" s="627"/>
      <c r="AK34" s="627"/>
      <c r="AL34" s="628" t="s">
        <v>128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3784326</v>
      </c>
      <c r="CS34" s="624"/>
      <c r="CT34" s="624"/>
      <c r="CU34" s="624"/>
      <c r="CV34" s="624"/>
      <c r="CW34" s="624"/>
      <c r="CX34" s="624"/>
      <c r="CY34" s="625"/>
      <c r="CZ34" s="628">
        <v>14.1</v>
      </c>
      <c r="DA34" s="656"/>
      <c r="DB34" s="656"/>
      <c r="DC34" s="658"/>
      <c r="DD34" s="632">
        <v>2234276</v>
      </c>
      <c r="DE34" s="624"/>
      <c r="DF34" s="624"/>
      <c r="DG34" s="624"/>
      <c r="DH34" s="624"/>
      <c r="DI34" s="624"/>
      <c r="DJ34" s="624"/>
      <c r="DK34" s="625"/>
      <c r="DL34" s="632">
        <v>1558639</v>
      </c>
      <c r="DM34" s="624"/>
      <c r="DN34" s="624"/>
      <c r="DO34" s="624"/>
      <c r="DP34" s="624"/>
      <c r="DQ34" s="624"/>
      <c r="DR34" s="624"/>
      <c r="DS34" s="624"/>
      <c r="DT34" s="624"/>
      <c r="DU34" s="624"/>
      <c r="DV34" s="625"/>
      <c r="DW34" s="628">
        <v>12</v>
      </c>
      <c r="DX34" s="656"/>
      <c r="DY34" s="656"/>
      <c r="DZ34" s="656"/>
      <c r="EA34" s="656"/>
      <c r="EB34" s="656"/>
      <c r="EC34" s="657"/>
    </row>
    <row r="35" spans="2:133" ht="11.25" customHeight="1" x14ac:dyDescent="0.15">
      <c r="B35" s="620" t="s">
        <v>328</v>
      </c>
      <c r="C35" s="621"/>
      <c r="D35" s="621"/>
      <c r="E35" s="621"/>
      <c r="F35" s="621"/>
      <c r="G35" s="621"/>
      <c r="H35" s="621"/>
      <c r="I35" s="621"/>
      <c r="J35" s="621"/>
      <c r="K35" s="621"/>
      <c r="L35" s="621"/>
      <c r="M35" s="621"/>
      <c r="N35" s="621"/>
      <c r="O35" s="621"/>
      <c r="P35" s="621"/>
      <c r="Q35" s="622"/>
      <c r="R35" s="623">
        <v>1566175</v>
      </c>
      <c r="S35" s="624"/>
      <c r="T35" s="624"/>
      <c r="U35" s="624"/>
      <c r="V35" s="624"/>
      <c r="W35" s="624"/>
      <c r="X35" s="624"/>
      <c r="Y35" s="625"/>
      <c r="Z35" s="626">
        <v>5.6</v>
      </c>
      <c r="AA35" s="626"/>
      <c r="AB35" s="626"/>
      <c r="AC35" s="626"/>
      <c r="AD35" s="627" t="s">
        <v>246</v>
      </c>
      <c r="AE35" s="627"/>
      <c r="AF35" s="627"/>
      <c r="AG35" s="627"/>
      <c r="AH35" s="627"/>
      <c r="AI35" s="627"/>
      <c r="AJ35" s="627"/>
      <c r="AK35" s="627"/>
      <c r="AL35" s="628" t="s">
        <v>128</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317063</v>
      </c>
      <c r="CS35" s="654"/>
      <c r="CT35" s="654"/>
      <c r="CU35" s="654"/>
      <c r="CV35" s="654"/>
      <c r="CW35" s="654"/>
      <c r="CX35" s="654"/>
      <c r="CY35" s="655"/>
      <c r="CZ35" s="628">
        <v>1.2</v>
      </c>
      <c r="DA35" s="656"/>
      <c r="DB35" s="656"/>
      <c r="DC35" s="658"/>
      <c r="DD35" s="632">
        <v>258132</v>
      </c>
      <c r="DE35" s="654"/>
      <c r="DF35" s="654"/>
      <c r="DG35" s="654"/>
      <c r="DH35" s="654"/>
      <c r="DI35" s="654"/>
      <c r="DJ35" s="654"/>
      <c r="DK35" s="655"/>
      <c r="DL35" s="632">
        <v>86327</v>
      </c>
      <c r="DM35" s="654"/>
      <c r="DN35" s="654"/>
      <c r="DO35" s="654"/>
      <c r="DP35" s="654"/>
      <c r="DQ35" s="654"/>
      <c r="DR35" s="654"/>
      <c r="DS35" s="654"/>
      <c r="DT35" s="654"/>
      <c r="DU35" s="654"/>
      <c r="DV35" s="655"/>
      <c r="DW35" s="628">
        <v>0.7</v>
      </c>
      <c r="DX35" s="656"/>
      <c r="DY35" s="656"/>
      <c r="DZ35" s="656"/>
      <c r="EA35" s="656"/>
      <c r="EB35" s="656"/>
      <c r="EC35" s="657"/>
    </row>
    <row r="36" spans="2:133" ht="11.25" customHeight="1" x14ac:dyDescent="0.15">
      <c r="B36" s="620" t="s">
        <v>332</v>
      </c>
      <c r="C36" s="621"/>
      <c r="D36" s="621"/>
      <c r="E36" s="621"/>
      <c r="F36" s="621"/>
      <c r="G36" s="621"/>
      <c r="H36" s="621"/>
      <c r="I36" s="621"/>
      <c r="J36" s="621"/>
      <c r="K36" s="621"/>
      <c r="L36" s="621"/>
      <c r="M36" s="621"/>
      <c r="N36" s="621"/>
      <c r="O36" s="621"/>
      <c r="P36" s="621"/>
      <c r="Q36" s="622"/>
      <c r="R36" s="623">
        <v>666340</v>
      </c>
      <c r="S36" s="624"/>
      <c r="T36" s="624"/>
      <c r="U36" s="624"/>
      <c r="V36" s="624"/>
      <c r="W36" s="624"/>
      <c r="X36" s="624"/>
      <c r="Y36" s="625"/>
      <c r="Z36" s="626">
        <v>2.4</v>
      </c>
      <c r="AA36" s="626"/>
      <c r="AB36" s="626"/>
      <c r="AC36" s="626"/>
      <c r="AD36" s="627" t="s">
        <v>246</v>
      </c>
      <c r="AE36" s="627"/>
      <c r="AF36" s="627"/>
      <c r="AG36" s="627"/>
      <c r="AH36" s="627"/>
      <c r="AI36" s="627"/>
      <c r="AJ36" s="627"/>
      <c r="AK36" s="627"/>
      <c r="AL36" s="628" t="s">
        <v>128</v>
      </c>
      <c r="AM36" s="629"/>
      <c r="AN36" s="629"/>
      <c r="AO36" s="630"/>
      <c r="AP36" s="222"/>
      <c r="AQ36" s="685" t="s">
        <v>333</v>
      </c>
      <c r="AR36" s="686"/>
      <c r="AS36" s="686"/>
      <c r="AT36" s="686"/>
      <c r="AU36" s="686"/>
      <c r="AV36" s="686"/>
      <c r="AW36" s="686"/>
      <c r="AX36" s="686"/>
      <c r="AY36" s="687"/>
      <c r="AZ36" s="612">
        <v>3524245</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1278</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2959693</v>
      </c>
      <c r="CS36" s="624"/>
      <c r="CT36" s="624"/>
      <c r="CU36" s="624"/>
      <c r="CV36" s="624"/>
      <c r="CW36" s="624"/>
      <c r="CX36" s="624"/>
      <c r="CY36" s="625"/>
      <c r="CZ36" s="628">
        <v>11</v>
      </c>
      <c r="DA36" s="656"/>
      <c r="DB36" s="656"/>
      <c r="DC36" s="658"/>
      <c r="DD36" s="632">
        <v>2651364</v>
      </c>
      <c r="DE36" s="624"/>
      <c r="DF36" s="624"/>
      <c r="DG36" s="624"/>
      <c r="DH36" s="624"/>
      <c r="DI36" s="624"/>
      <c r="DJ36" s="624"/>
      <c r="DK36" s="625"/>
      <c r="DL36" s="632">
        <v>1428809</v>
      </c>
      <c r="DM36" s="624"/>
      <c r="DN36" s="624"/>
      <c r="DO36" s="624"/>
      <c r="DP36" s="624"/>
      <c r="DQ36" s="624"/>
      <c r="DR36" s="624"/>
      <c r="DS36" s="624"/>
      <c r="DT36" s="624"/>
      <c r="DU36" s="624"/>
      <c r="DV36" s="625"/>
      <c r="DW36" s="628">
        <v>11</v>
      </c>
      <c r="DX36" s="656"/>
      <c r="DY36" s="656"/>
      <c r="DZ36" s="656"/>
      <c r="EA36" s="656"/>
      <c r="EB36" s="656"/>
      <c r="EC36" s="657"/>
    </row>
    <row r="37" spans="2:133" ht="11.25" customHeight="1" x14ac:dyDescent="0.15">
      <c r="B37" s="620" t="s">
        <v>336</v>
      </c>
      <c r="C37" s="621"/>
      <c r="D37" s="621"/>
      <c r="E37" s="621"/>
      <c r="F37" s="621"/>
      <c r="G37" s="621"/>
      <c r="H37" s="621"/>
      <c r="I37" s="621"/>
      <c r="J37" s="621"/>
      <c r="K37" s="621"/>
      <c r="L37" s="621"/>
      <c r="M37" s="621"/>
      <c r="N37" s="621"/>
      <c r="O37" s="621"/>
      <c r="P37" s="621"/>
      <c r="Q37" s="622"/>
      <c r="R37" s="623">
        <v>734317</v>
      </c>
      <c r="S37" s="624"/>
      <c r="T37" s="624"/>
      <c r="U37" s="624"/>
      <c r="V37" s="624"/>
      <c r="W37" s="624"/>
      <c r="X37" s="624"/>
      <c r="Y37" s="625"/>
      <c r="Z37" s="626">
        <v>2.6</v>
      </c>
      <c r="AA37" s="626"/>
      <c r="AB37" s="626"/>
      <c r="AC37" s="626"/>
      <c r="AD37" s="627">
        <v>8029</v>
      </c>
      <c r="AE37" s="627"/>
      <c r="AF37" s="627"/>
      <c r="AG37" s="627"/>
      <c r="AH37" s="627"/>
      <c r="AI37" s="627"/>
      <c r="AJ37" s="627"/>
      <c r="AK37" s="627"/>
      <c r="AL37" s="628">
        <v>0.1</v>
      </c>
      <c r="AM37" s="629"/>
      <c r="AN37" s="629"/>
      <c r="AO37" s="630"/>
      <c r="AQ37" s="689" t="s">
        <v>337</v>
      </c>
      <c r="AR37" s="690"/>
      <c r="AS37" s="690"/>
      <c r="AT37" s="690"/>
      <c r="AU37" s="690"/>
      <c r="AV37" s="690"/>
      <c r="AW37" s="690"/>
      <c r="AX37" s="690"/>
      <c r="AY37" s="691"/>
      <c r="AZ37" s="623">
        <v>908751</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-30239</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176578</v>
      </c>
      <c r="CS37" s="654"/>
      <c r="CT37" s="654"/>
      <c r="CU37" s="654"/>
      <c r="CV37" s="654"/>
      <c r="CW37" s="654"/>
      <c r="CX37" s="654"/>
      <c r="CY37" s="655"/>
      <c r="CZ37" s="628">
        <v>0.7</v>
      </c>
      <c r="DA37" s="656"/>
      <c r="DB37" s="656"/>
      <c r="DC37" s="658"/>
      <c r="DD37" s="632">
        <v>176578</v>
      </c>
      <c r="DE37" s="654"/>
      <c r="DF37" s="654"/>
      <c r="DG37" s="654"/>
      <c r="DH37" s="654"/>
      <c r="DI37" s="654"/>
      <c r="DJ37" s="654"/>
      <c r="DK37" s="655"/>
      <c r="DL37" s="632">
        <v>176578</v>
      </c>
      <c r="DM37" s="654"/>
      <c r="DN37" s="654"/>
      <c r="DO37" s="654"/>
      <c r="DP37" s="654"/>
      <c r="DQ37" s="654"/>
      <c r="DR37" s="654"/>
      <c r="DS37" s="654"/>
      <c r="DT37" s="654"/>
      <c r="DU37" s="654"/>
      <c r="DV37" s="655"/>
      <c r="DW37" s="628">
        <v>1.4</v>
      </c>
      <c r="DX37" s="656"/>
      <c r="DY37" s="656"/>
      <c r="DZ37" s="656"/>
      <c r="EA37" s="656"/>
      <c r="EB37" s="656"/>
      <c r="EC37" s="657"/>
    </row>
    <row r="38" spans="2:133" ht="11.25" customHeight="1" x14ac:dyDescent="0.15">
      <c r="B38" s="620" t="s">
        <v>340</v>
      </c>
      <c r="C38" s="621"/>
      <c r="D38" s="621"/>
      <c r="E38" s="621"/>
      <c r="F38" s="621"/>
      <c r="G38" s="621"/>
      <c r="H38" s="621"/>
      <c r="I38" s="621"/>
      <c r="J38" s="621"/>
      <c r="K38" s="621"/>
      <c r="L38" s="621"/>
      <c r="M38" s="621"/>
      <c r="N38" s="621"/>
      <c r="O38" s="621"/>
      <c r="P38" s="621"/>
      <c r="Q38" s="622"/>
      <c r="R38" s="623">
        <v>2796081</v>
      </c>
      <c r="S38" s="624"/>
      <c r="T38" s="624"/>
      <c r="U38" s="624"/>
      <c r="V38" s="624"/>
      <c r="W38" s="624"/>
      <c r="X38" s="624"/>
      <c r="Y38" s="625"/>
      <c r="Z38" s="626">
        <v>10</v>
      </c>
      <c r="AA38" s="626"/>
      <c r="AB38" s="626"/>
      <c r="AC38" s="626"/>
      <c r="AD38" s="627" t="s">
        <v>128</v>
      </c>
      <c r="AE38" s="627"/>
      <c r="AF38" s="627"/>
      <c r="AG38" s="627"/>
      <c r="AH38" s="627"/>
      <c r="AI38" s="627"/>
      <c r="AJ38" s="627"/>
      <c r="AK38" s="627"/>
      <c r="AL38" s="628" t="s">
        <v>128</v>
      </c>
      <c r="AM38" s="629"/>
      <c r="AN38" s="629"/>
      <c r="AO38" s="630"/>
      <c r="AQ38" s="689" t="s">
        <v>341</v>
      </c>
      <c r="AR38" s="690"/>
      <c r="AS38" s="690"/>
      <c r="AT38" s="690"/>
      <c r="AU38" s="690"/>
      <c r="AV38" s="690"/>
      <c r="AW38" s="690"/>
      <c r="AX38" s="690"/>
      <c r="AY38" s="691"/>
      <c r="AZ38" s="623">
        <v>475895</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5752</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2066033</v>
      </c>
      <c r="CS38" s="624"/>
      <c r="CT38" s="624"/>
      <c r="CU38" s="624"/>
      <c r="CV38" s="624"/>
      <c r="CW38" s="624"/>
      <c r="CX38" s="624"/>
      <c r="CY38" s="625"/>
      <c r="CZ38" s="628">
        <v>7.7</v>
      </c>
      <c r="DA38" s="656"/>
      <c r="DB38" s="656"/>
      <c r="DC38" s="658"/>
      <c r="DD38" s="632">
        <v>1748843</v>
      </c>
      <c r="DE38" s="624"/>
      <c r="DF38" s="624"/>
      <c r="DG38" s="624"/>
      <c r="DH38" s="624"/>
      <c r="DI38" s="624"/>
      <c r="DJ38" s="624"/>
      <c r="DK38" s="625"/>
      <c r="DL38" s="632">
        <v>1700819</v>
      </c>
      <c r="DM38" s="624"/>
      <c r="DN38" s="624"/>
      <c r="DO38" s="624"/>
      <c r="DP38" s="624"/>
      <c r="DQ38" s="624"/>
      <c r="DR38" s="624"/>
      <c r="DS38" s="624"/>
      <c r="DT38" s="624"/>
      <c r="DU38" s="624"/>
      <c r="DV38" s="625"/>
      <c r="DW38" s="628">
        <v>13.1</v>
      </c>
      <c r="DX38" s="656"/>
      <c r="DY38" s="656"/>
      <c r="DZ38" s="656"/>
      <c r="EA38" s="656"/>
      <c r="EB38" s="656"/>
      <c r="EC38" s="657"/>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246</v>
      </c>
      <c r="S39" s="624"/>
      <c r="T39" s="624"/>
      <c r="U39" s="624"/>
      <c r="V39" s="624"/>
      <c r="W39" s="624"/>
      <c r="X39" s="624"/>
      <c r="Y39" s="625"/>
      <c r="Z39" s="626" t="s">
        <v>246</v>
      </c>
      <c r="AA39" s="626"/>
      <c r="AB39" s="626"/>
      <c r="AC39" s="626"/>
      <c r="AD39" s="627" t="s">
        <v>128</v>
      </c>
      <c r="AE39" s="627"/>
      <c r="AF39" s="627"/>
      <c r="AG39" s="627"/>
      <c r="AH39" s="627"/>
      <c r="AI39" s="627"/>
      <c r="AJ39" s="627"/>
      <c r="AK39" s="627"/>
      <c r="AL39" s="628" t="s">
        <v>246</v>
      </c>
      <c r="AM39" s="629"/>
      <c r="AN39" s="629"/>
      <c r="AO39" s="630"/>
      <c r="AQ39" s="689" t="s">
        <v>345</v>
      </c>
      <c r="AR39" s="690"/>
      <c r="AS39" s="690"/>
      <c r="AT39" s="690"/>
      <c r="AU39" s="690"/>
      <c r="AV39" s="690"/>
      <c r="AW39" s="690"/>
      <c r="AX39" s="690"/>
      <c r="AY39" s="691"/>
      <c r="AZ39" s="623">
        <v>73566</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8279</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1971192</v>
      </c>
      <c r="CS39" s="654"/>
      <c r="CT39" s="654"/>
      <c r="CU39" s="654"/>
      <c r="CV39" s="654"/>
      <c r="CW39" s="654"/>
      <c r="CX39" s="654"/>
      <c r="CY39" s="655"/>
      <c r="CZ39" s="628">
        <v>7.3</v>
      </c>
      <c r="DA39" s="656"/>
      <c r="DB39" s="656"/>
      <c r="DC39" s="658"/>
      <c r="DD39" s="632">
        <v>482962</v>
      </c>
      <c r="DE39" s="654"/>
      <c r="DF39" s="654"/>
      <c r="DG39" s="654"/>
      <c r="DH39" s="654"/>
      <c r="DI39" s="654"/>
      <c r="DJ39" s="654"/>
      <c r="DK39" s="655"/>
      <c r="DL39" s="632" t="s">
        <v>246</v>
      </c>
      <c r="DM39" s="654"/>
      <c r="DN39" s="654"/>
      <c r="DO39" s="654"/>
      <c r="DP39" s="654"/>
      <c r="DQ39" s="654"/>
      <c r="DR39" s="654"/>
      <c r="DS39" s="654"/>
      <c r="DT39" s="654"/>
      <c r="DU39" s="654"/>
      <c r="DV39" s="655"/>
      <c r="DW39" s="628" t="s">
        <v>246</v>
      </c>
      <c r="DX39" s="656"/>
      <c r="DY39" s="656"/>
      <c r="DZ39" s="656"/>
      <c r="EA39" s="656"/>
      <c r="EB39" s="656"/>
      <c r="EC39" s="657"/>
    </row>
    <row r="40" spans="2:133" ht="11.25" customHeight="1" x14ac:dyDescent="0.15">
      <c r="B40" s="620" t="s">
        <v>348</v>
      </c>
      <c r="C40" s="621"/>
      <c r="D40" s="621"/>
      <c r="E40" s="621"/>
      <c r="F40" s="621"/>
      <c r="G40" s="621"/>
      <c r="H40" s="621"/>
      <c r="I40" s="621"/>
      <c r="J40" s="621"/>
      <c r="K40" s="621"/>
      <c r="L40" s="621"/>
      <c r="M40" s="621"/>
      <c r="N40" s="621"/>
      <c r="O40" s="621"/>
      <c r="P40" s="621"/>
      <c r="Q40" s="622"/>
      <c r="R40" s="623">
        <v>167681</v>
      </c>
      <c r="S40" s="624"/>
      <c r="T40" s="624"/>
      <c r="U40" s="624"/>
      <c r="V40" s="624"/>
      <c r="W40" s="624"/>
      <c r="X40" s="624"/>
      <c r="Y40" s="625"/>
      <c r="Z40" s="626">
        <v>0.6</v>
      </c>
      <c r="AA40" s="626"/>
      <c r="AB40" s="626"/>
      <c r="AC40" s="626"/>
      <c r="AD40" s="627" t="s">
        <v>246</v>
      </c>
      <c r="AE40" s="627"/>
      <c r="AF40" s="627"/>
      <c r="AG40" s="627"/>
      <c r="AH40" s="627"/>
      <c r="AI40" s="627"/>
      <c r="AJ40" s="627"/>
      <c r="AK40" s="627"/>
      <c r="AL40" s="628" t="s">
        <v>128</v>
      </c>
      <c r="AM40" s="629"/>
      <c r="AN40" s="629"/>
      <c r="AO40" s="630"/>
      <c r="AQ40" s="689" t="s">
        <v>349</v>
      </c>
      <c r="AR40" s="690"/>
      <c r="AS40" s="690"/>
      <c r="AT40" s="690"/>
      <c r="AU40" s="690"/>
      <c r="AV40" s="690"/>
      <c r="AW40" s="690"/>
      <c r="AX40" s="690"/>
      <c r="AY40" s="691"/>
      <c r="AZ40" s="623" t="s">
        <v>246</v>
      </c>
      <c r="BA40" s="624"/>
      <c r="BB40" s="624"/>
      <c r="BC40" s="624"/>
      <c r="BD40" s="654"/>
      <c r="BE40" s="654"/>
      <c r="BF40" s="680"/>
      <c r="BG40" s="669" t="s">
        <v>350</v>
      </c>
      <c r="BH40" s="670"/>
      <c r="BI40" s="670"/>
      <c r="BJ40" s="670"/>
      <c r="BK40" s="670"/>
      <c r="BL40" s="223"/>
      <c r="BM40" s="621" t="s">
        <v>351</v>
      </c>
      <c r="BN40" s="621"/>
      <c r="BO40" s="621"/>
      <c r="BP40" s="621"/>
      <c r="BQ40" s="621"/>
      <c r="BR40" s="621"/>
      <c r="BS40" s="621"/>
      <c r="BT40" s="621"/>
      <c r="BU40" s="622"/>
      <c r="BV40" s="623">
        <v>79</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895787</v>
      </c>
      <c r="CS40" s="624"/>
      <c r="CT40" s="624"/>
      <c r="CU40" s="624"/>
      <c r="CV40" s="624"/>
      <c r="CW40" s="624"/>
      <c r="CX40" s="624"/>
      <c r="CY40" s="625"/>
      <c r="CZ40" s="628">
        <v>3.3</v>
      </c>
      <c r="DA40" s="656"/>
      <c r="DB40" s="656"/>
      <c r="DC40" s="658"/>
      <c r="DD40" s="632">
        <v>387547</v>
      </c>
      <c r="DE40" s="624"/>
      <c r="DF40" s="624"/>
      <c r="DG40" s="624"/>
      <c r="DH40" s="624"/>
      <c r="DI40" s="624"/>
      <c r="DJ40" s="624"/>
      <c r="DK40" s="625"/>
      <c r="DL40" s="632" t="s">
        <v>128</v>
      </c>
      <c r="DM40" s="624"/>
      <c r="DN40" s="624"/>
      <c r="DO40" s="624"/>
      <c r="DP40" s="624"/>
      <c r="DQ40" s="624"/>
      <c r="DR40" s="624"/>
      <c r="DS40" s="624"/>
      <c r="DT40" s="624"/>
      <c r="DU40" s="624"/>
      <c r="DV40" s="625"/>
      <c r="DW40" s="628" t="s">
        <v>128</v>
      </c>
      <c r="DX40" s="656"/>
      <c r="DY40" s="656"/>
      <c r="DZ40" s="656"/>
      <c r="EA40" s="656"/>
      <c r="EB40" s="656"/>
      <c r="EC40" s="657"/>
    </row>
    <row r="41" spans="2:133" ht="11.25" customHeight="1" x14ac:dyDescent="0.15">
      <c r="B41" s="644" t="s">
        <v>353</v>
      </c>
      <c r="C41" s="645"/>
      <c r="D41" s="645"/>
      <c r="E41" s="645"/>
      <c r="F41" s="645"/>
      <c r="G41" s="645"/>
      <c r="H41" s="645"/>
      <c r="I41" s="645"/>
      <c r="J41" s="645"/>
      <c r="K41" s="645"/>
      <c r="L41" s="645"/>
      <c r="M41" s="645"/>
      <c r="N41" s="645"/>
      <c r="O41" s="645"/>
      <c r="P41" s="645"/>
      <c r="Q41" s="646"/>
      <c r="R41" s="698">
        <v>27863669</v>
      </c>
      <c r="S41" s="699"/>
      <c r="T41" s="699"/>
      <c r="U41" s="699"/>
      <c r="V41" s="699"/>
      <c r="W41" s="699"/>
      <c r="X41" s="699"/>
      <c r="Y41" s="700"/>
      <c r="Z41" s="701">
        <v>100</v>
      </c>
      <c r="AA41" s="701"/>
      <c r="AB41" s="701"/>
      <c r="AC41" s="701"/>
      <c r="AD41" s="702">
        <v>12827108</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313419</v>
      </c>
      <c r="BA41" s="624"/>
      <c r="BB41" s="624"/>
      <c r="BC41" s="624"/>
      <c r="BD41" s="654"/>
      <c r="BE41" s="654"/>
      <c r="BF41" s="680"/>
      <c r="BG41" s="669"/>
      <c r="BH41" s="670"/>
      <c r="BI41" s="670"/>
      <c r="BJ41" s="670"/>
      <c r="BK41" s="670"/>
      <c r="BL41" s="223"/>
      <c r="BM41" s="621" t="s">
        <v>355</v>
      </c>
      <c r="BN41" s="621"/>
      <c r="BO41" s="621"/>
      <c r="BP41" s="621"/>
      <c r="BQ41" s="621"/>
      <c r="BR41" s="621"/>
      <c r="BS41" s="621"/>
      <c r="BT41" s="621"/>
      <c r="BU41" s="622"/>
      <c r="BV41" s="623" t="s">
        <v>246</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246</v>
      </c>
      <c r="CS41" s="654"/>
      <c r="CT41" s="654"/>
      <c r="CU41" s="654"/>
      <c r="CV41" s="654"/>
      <c r="CW41" s="654"/>
      <c r="CX41" s="654"/>
      <c r="CY41" s="655"/>
      <c r="CZ41" s="628" t="s">
        <v>128</v>
      </c>
      <c r="DA41" s="656"/>
      <c r="DB41" s="656"/>
      <c r="DC41" s="658"/>
      <c r="DD41" s="632" t="s">
        <v>128</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1752614</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366</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4746558</v>
      </c>
      <c r="CS42" s="654"/>
      <c r="CT42" s="654"/>
      <c r="CU42" s="654"/>
      <c r="CV42" s="654"/>
      <c r="CW42" s="654"/>
      <c r="CX42" s="654"/>
      <c r="CY42" s="655"/>
      <c r="CZ42" s="628">
        <v>17.7</v>
      </c>
      <c r="DA42" s="656"/>
      <c r="DB42" s="656"/>
      <c r="DC42" s="658"/>
      <c r="DD42" s="632">
        <v>396930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30267</v>
      </c>
      <c r="CS43" s="654"/>
      <c r="CT43" s="654"/>
      <c r="CU43" s="654"/>
      <c r="CV43" s="654"/>
      <c r="CW43" s="654"/>
      <c r="CX43" s="654"/>
      <c r="CY43" s="655"/>
      <c r="CZ43" s="628">
        <v>0.1</v>
      </c>
      <c r="DA43" s="656"/>
      <c r="DB43" s="656"/>
      <c r="DC43" s="658"/>
      <c r="DD43" s="632">
        <v>20811</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4568754</v>
      </c>
      <c r="CS44" s="624"/>
      <c r="CT44" s="624"/>
      <c r="CU44" s="624"/>
      <c r="CV44" s="624"/>
      <c r="CW44" s="624"/>
      <c r="CX44" s="624"/>
      <c r="CY44" s="625"/>
      <c r="CZ44" s="628">
        <v>17</v>
      </c>
      <c r="DA44" s="629"/>
      <c r="DB44" s="629"/>
      <c r="DC44" s="635"/>
      <c r="DD44" s="632">
        <v>373646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3018326</v>
      </c>
      <c r="CS45" s="654"/>
      <c r="CT45" s="654"/>
      <c r="CU45" s="654"/>
      <c r="CV45" s="654"/>
      <c r="CW45" s="654"/>
      <c r="CX45" s="654"/>
      <c r="CY45" s="655"/>
      <c r="CZ45" s="628">
        <v>11.3</v>
      </c>
      <c r="DA45" s="656"/>
      <c r="DB45" s="656"/>
      <c r="DC45" s="658"/>
      <c r="DD45" s="632">
        <v>117366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1453080</v>
      </c>
      <c r="CS46" s="624"/>
      <c r="CT46" s="624"/>
      <c r="CU46" s="624"/>
      <c r="CV46" s="624"/>
      <c r="CW46" s="624"/>
      <c r="CX46" s="624"/>
      <c r="CY46" s="625"/>
      <c r="CZ46" s="628">
        <v>5.4</v>
      </c>
      <c r="DA46" s="629"/>
      <c r="DB46" s="629"/>
      <c r="DC46" s="635"/>
      <c r="DD46" s="632">
        <v>250792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177804</v>
      </c>
      <c r="CS47" s="654"/>
      <c r="CT47" s="654"/>
      <c r="CU47" s="654"/>
      <c r="CV47" s="654"/>
      <c r="CW47" s="654"/>
      <c r="CX47" s="654"/>
      <c r="CY47" s="655"/>
      <c r="CZ47" s="628">
        <v>0.7</v>
      </c>
      <c r="DA47" s="656"/>
      <c r="DB47" s="656"/>
      <c r="DC47" s="658"/>
      <c r="DD47" s="632">
        <v>23284</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128</v>
      </c>
      <c r="CS48" s="624"/>
      <c r="CT48" s="624"/>
      <c r="CU48" s="624"/>
      <c r="CV48" s="624"/>
      <c r="CW48" s="624"/>
      <c r="CX48" s="624"/>
      <c r="CY48" s="625"/>
      <c r="CZ48" s="628" t="s">
        <v>246</v>
      </c>
      <c r="DA48" s="629"/>
      <c r="DB48" s="629"/>
      <c r="DC48" s="635"/>
      <c r="DD48" s="632" t="s">
        <v>246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26824053</v>
      </c>
      <c r="CS49" s="682"/>
      <c r="CT49" s="682"/>
      <c r="CU49" s="682"/>
      <c r="CV49" s="682"/>
      <c r="CW49" s="682"/>
      <c r="CX49" s="682"/>
      <c r="CY49" s="711"/>
      <c r="CZ49" s="703">
        <v>100</v>
      </c>
      <c r="DA49" s="712"/>
      <c r="DB49" s="712"/>
      <c r="DC49" s="713"/>
      <c r="DD49" s="714">
        <v>14703606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1q+QbhTaZNvKH5E+e7rBxIEVN9SYL+srqBMok2BoYvzk/HYU/NzwuB+EcDqxPRSE6V2CGRUfu7sIfUZce2RsQ==" saltValue="Bhm8LQOkysiAuhmWtFOFL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4" t="s">
        <v>389</v>
      </c>
      <c r="DH5" s="775"/>
      <c r="DI5" s="775"/>
      <c r="DJ5" s="775"/>
      <c r="DK5" s="776"/>
      <c r="DL5" s="774" t="s">
        <v>390</v>
      </c>
      <c r="DM5" s="775"/>
      <c r="DN5" s="775"/>
      <c r="DO5" s="775"/>
      <c r="DP5" s="776"/>
      <c r="DQ5" s="725" t="s">
        <v>391</v>
      </c>
      <c r="DR5" s="721"/>
      <c r="DS5" s="721"/>
      <c r="DT5" s="721"/>
      <c r="DU5" s="722"/>
      <c r="DV5" s="725" t="s">
        <v>382</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392</v>
      </c>
      <c r="C7" s="761"/>
      <c r="D7" s="761"/>
      <c r="E7" s="761"/>
      <c r="F7" s="761"/>
      <c r="G7" s="761"/>
      <c r="H7" s="761"/>
      <c r="I7" s="761"/>
      <c r="J7" s="761"/>
      <c r="K7" s="761"/>
      <c r="L7" s="761"/>
      <c r="M7" s="761"/>
      <c r="N7" s="761"/>
      <c r="O7" s="761"/>
      <c r="P7" s="762"/>
      <c r="Q7" s="763">
        <v>27863</v>
      </c>
      <c r="R7" s="764"/>
      <c r="S7" s="764"/>
      <c r="T7" s="764"/>
      <c r="U7" s="764"/>
      <c r="V7" s="764">
        <v>26824</v>
      </c>
      <c r="W7" s="764"/>
      <c r="X7" s="764"/>
      <c r="Y7" s="764"/>
      <c r="Z7" s="764"/>
      <c r="AA7" s="764">
        <v>1039</v>
      </c>
      <c r="AB7" s="764"/>
      <c r="AC7" s="764"/>
      <c r="AD7" s="764"/>
      <c r="AE7" s="765"/>
      <c r="AF7" s="766">
        <v>982</v>
      </c>
      <c r="AG7" s="767"/>
      <c r="AH7" s="767"/>
      <c r="AI7" s="767"/>
      <c r="AJ7" s="768"/>
      <c r="AK7" s="769">
        <v>25</v>
      </c>
      <c r="AL7" s="770"/>
      <c r="AM7" s="770"/>
      <c r="AN7" s="770"/>
      <c r="AO7" s="770"/>
      <c r="AP7" s="770">
        <v>25001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586</v>
      </c>
      <c r="BT7" s="747"/>
      <c r="BU7" s="747"/>
      <c r="BV7" s="747"/>
      <c r="BW7" s="747"/>
      <c r="BX7" s="747"/>
      <c r="BY7" s="747"/>
      <c r="BZ7" s="747"/>
      <c r="CA7" s="747"/>
      <c r="CB7" s="747"/>
      <c r="CC7" s="747"/>
      <c r="CD7" s="747"/>
      <c r="CE7" s="747"/>
      <c r="CF7" s="747"/>
      <c r="CG7" s="773"/>
      <c r="CH7" s="743">
        <v>-4</v>
      </c>
      <c r="CI7" s="744"/>
      <c r="CJ7" s="744"/>
      <c r="CK7" s="744"/>
      <c r="CL7" s="745"/>
      <c r="CM7" s="743">
        <v>132</v>
      </c>
      <c r="CN7" s="744"/>
      <c r="CO7" s="744"/>
      <c r="CP7" s="744"/>
      <c r="CQ7" s="745"/>
      <c r="CR7" s="743">
        <v>89</v>
      </c>
      <c r="CS7" s="744"/>
      <c r="CT7" s="744"/>
      <c r="CU7" s="744"/>
      <c r="CV7" s="745"/>
      <c r="CW7" s="743">
        <v>76</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t="s">
        <v>393</v>
      </c>
      <c r="C8" s="750"/>
      <c r="D8" s="750"/>
      <c r="E8" s="750"/>
      <c r="F8" s="750"/>
      <c r="G8" s="750"/>
      <c r="H8" s="750"/>
      <c r="I8" s="750"/>
      <c r="J8" s="750"/>
      <c r="K8" s="750"/>
      <c r="L8" s="750"/>
      <c r="M8" s="750"/>
      <c r="N8" s="750"/>
      <c r="O8" s="750"/>
      <c r="P8" s="751"/>
      <c r="Q8" s="752">
        <v>7</v>
      </c>
      <c r="R8" s="753"/>
      <c r="S8" s="753"/>
      <c r="T8" s="753"/>
      <c r="U8" s="753"/>
      <c r="V8" s="753">
        <v>6</v>
      </c>
      <c r="W8" s="753"/>
      <c r="X8" s="753"/>
      <c r="Y8" s="753"/>
      <c r="Z8" s="753"/>
      <c r="AA8" s="753">
        <v>1</v>
      </c>
      <c r="AB8" s="753"/>
      <c r="AC8" s="753"/>
      <c r="AD8" s="753"/>
      <c r="AE8" s="754"/>
      <c r="AF8" s="755">
        <v>1</v>
      </c>
      <c r="AG8" s="756"/>
      <c r="AH8" s="756"/>
      <c r="AI8" s="756"/>
      <c r="AJ8" s="757"/>
      <c r="AK8" s="758" t="s">
        <v>519</v>
      </c>
      <c r="AL8" s="759"/>
      <c r="AM8" s="759"/>
      <c r="AN8" s="759"/>
      <c r="AO8" s="759"/>
      <c r="AP8" s="759" t="s">
        <v>519</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t="s">
        <v>591</v>
      </c>
      <c r="BS8" s="782" t="s">
        <v>587</v>
      </c>
      <c r="BT8" s="783"/>
      <c r="BU8" s="783"/>
      <c r="BV8" s="783"/>
      <c r="BW8" s="783"/>
      <c r="BX8" s="783"/>
      <c r="BY8" s="783"/>
      <c r="BZ8" s="783"/>
      <c r="CA8" s="783"/>
      <c r="CB8" s="783"/>
      <c r="CC8" s="783"/>
      <c r="CD8" s="783"/>
      <c r="CE8" s="783"/>
      <c r="CF8" s="783"/>
      <c r="CG8" s="784"/>
      <c r="CH8" s="785">
        <v>0</v>
      </c>
      <c r="CI8" s="786"/>
      <c r="CJ8" s="786"/>
      <c r="CK8" s="786"/>
      <c r="CL8" s="787"/>
      <c r="CM8" s="785">
        <v>154</v>
      </c>
      <c r="CN8" s="786"/>
      <c r="CO8" s="786"/>
      <c r="CP8" s="786"/>
      <c r="CQ8" s="787"/>
      <c r="CR8" s="785">
        <v>5</v>
      </c>
      <c r="CS8" s="786"/>
      <c r="CT8" s="786"/>
      <c r="CU8" s="786"/>
      <c r="CV8" s="787"/>
      <c r="CW8" s="785" t="s">
        <v>592</v>
      </c>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588</v>
      </c>
      <c r="BT9" s="783"/>
      <c r="BU9" s="783"/>
      <c r="BV9" s="783"/>
      <c r="BW9" s="783"/>
      <c r="BX9" s="783"/>
      <c r="BY9" s="783"/>
      <c r="BZ9" s="783"/>
      <c r="CA9" s="783"/>
      <c r="CB9" s="783"/>
      <c r="CC9" s="783"/>
      <c r="CD9" s="783"/>
      <c r="CE9" s="783"/>
      <c r="CF9" s="783"/>
      <c r="CG9" s="784"/>
      <c r="CH9" s="785">
        <v>2</v>
      </c>
      <c r="CI9" s="786"/>
      <c r="CJ9" s="786"/>
      <c r="CK9" s="786"/>
      <c r="CL9" s="787"/>
      <c r="CM9" s="785">
        <v>10</v>
      </c>
      <c r="CN9" s="786"/>
      <c r="CO9" s="786"/>
      <c r="CP9" s="786"/>
      <c r="CQ9" s="787"/>
      <c r="CR9" s="785">
        <v>3</v>
      </c>
      <c r="CS9" s="786"/>
      <c r="CT9" s="786"/>
      <c r="CU9" s="786"/>
      <c r="CV9" s="787"/>
      <c r="CW9" s="785">
        <v>15</v>
      </c>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589</v>
      </c>
      <c r="BT10" s="783"/>
      <c r="BU10" s="783"/>
      <c r="BV10" s="783"/>
      <c r="BW10" s="783"/>
      <c r="BX10" s="783"/>
      <c r="BY10" s="783"/>
      <c r="BZ10" s="783"/>
      <c r="CA10" s="783"/>
      <c r="CB10" s="783"/>
      <c r="CC10" s="783"/>
      <c r="CD10" s="783"/>
      <c r="CE10" s="783"/>
      <c r="CF10" s="783"/>
      <c r="CG10" s="784"/>
      <c r="CH10" s="785">
        <v>6</v>
      </c>
      <c r="CI10" s="786"/>
      <c r="CJ10" s="786"/>
      <c r="CK10" s="786"/>
      <c r="CL10" s="787"/>
      <c r="CM10" s="785">
        <v>20</v>
      </c>
      <c r="CN10" s="786"/>
      <c r="CO10" s="786"/>
      <c r="CP10" s="786"/>
      <c r="CQ10" s="787"/>
      <c r="CR10" s="785">
        <v>5</v>
      </c>
      <c r="CS10" s="786"/>
      <c r="CT10" s="786"/>
      <c r="CU10" s="786"/>
      <c r="CV10" s="787"/>
      <c r="CW10" s="785" t="s">
        <v>519</v>
      </c>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t="s">
        <v>590</v>
      </c>
      <c r="BT11" s="783"/>
      <c r="BU11" s="783"/>
      <c r="BV11" s="783"/>
      <c r="BW11" s="783"/>
      <c r="BX11" s="783"/>
      <c r="BY11" s="783"/>
      <c r="BZ11" s="783"/>
      <c r="CA11" s="783"/>
      <c r="CB11" s="783"/>
      <c r="CC11" s="783"/>
      <c r="CD11" s="783"/>
      <c r="CE11" s="783"/>
      <c r="CF11" s="783"/>
      <c r="CG11" s="784"/>
      <c r="CH11" s="785">
        <v>12</v>
      </c>
      <c r="CI11" s="786"/>
      <c r="CJ11" s="786"/>
      <c r="CK11" s="786"/>
      <c r="CL11" s="787"/>
      <c r="CM11" s="785">
        <v>16</v>
      </c>
      <c r="CN11" s="786"/>
      <c r="CO11" s="786"/>
      <c r="CP11" s="786"/>
      <c r="CQ11" s="787"/>
      <c r="CR11" s="785">
        <v>3</v>
      </c>
      <c r="CS11" s="786"/>
      <c r="CT11" s="786"/>
      <c r="CU11" s="786"/>
      <c r="CV11" s="787"/>
      <c r="CW11" s="785">
        <v>52</v>
      </c>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27864</v>
      </c>
      <c r="R23" s="793"/>
      <c r="S23" s="793"/>
      <c r="T23" s="793"/>
      <c r="U23" s="793"/>
      <c r="V23" s="793">
        <v>26824</v>
      </c>
      <c r="W23" s="793"/>
      <c r="X23" s="793"/>
      <c r="Y23" s="793"/>
      <c r="Z23" s="793"/>
      <c r="AA23" s="793">
        <v>1040</v>
      </c>
      <c r="AB23" s="793"/>
      <c r="AC23" s="793"/>
      <c r="AD23" s="793"/>
      <c r="AE23" s="794"/>
      <c r="AF23" s="795">
        <v>983</v>
      </c>
      <c r="AG23" s="793"/>
      <c r="AH23" s="793"/>
      <c r="AI23" s="793"/>
      <c r="AJ23" s="796"/>
      <c r="AK23" s="797"/>
      <c r="AL23" s="798"/>
      <c r="AM23" s="798"/>
      <c r="AN23" s="798"/>
      <c r="AO23" s="798"/>
      <c r="AP23" s="793">
        <v>25001</v>
      </c>
      <c r="AQ23" s="793"/>
      <c r="AR23" s="793"/>
      <c r="AS23" s="793"/>
      <c r="AT23" s="793"/>
      <c r="AU23" s="809"/>
      <c r="AV23" s="809"/>
      <c r="AW23" s="809"/>
      <c r="AX23" s="809"/>
      <c r="AY23" s="810"/>
      <c r="AZ23" s="811" t="s">
        <v>128</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375</v>
      </c>
      <c r="B26" s="730"/>
      <c r="C26" s="730"/>
      <c r="D26" s="730"/>
      <c r="E26" s="730"/>
      <c r="F26" s="730"/>
      <c r="G26" s="730"/>
      <c r="H26" s="730"/>
      <c r="I26" s="730"/>
      <c r="J26" s="730"/>
      <c r="K26" s="730"/>
      <c r="L26" s="730"/>
      <c r="M26" s="730"/>
      <c r="N26" s="730"/>
      <c r="O26" s="730"/>
      <c r="P26" s="731"/>
      <c r="Q26" s="725" t="s">
        <v>399</v>
      </c>
      <c r="R26" s="721"/>
      <c r="S26" s="721"/>
      <c r="T26" s="721"/>
      <c r="U26" s="722"/>
      <c r="V26" s="725" t="s">
        <v>400</v>
      </c>
      <c r="W26" s="721"/>
      <c r="X26" s="721"/>
      <c r="Y26" s="721"/>
      <c r="Z26" s="722"/>
      <c r="AA26" s="725" t="s">
        <v>401</v>
      </c>
      <c r="AB26" s="721"/>
      <c r="AC26" s="721"/>
      <c r="AD26" s="721"/>
      <c r="AE26" s="721"/>
      <c r="AF26" s="814" t="s">
        <v>402</v>
      </c>
      <c r="AG26" s="815"/>
      <c r="AH26" s="815"/>
      <c r="AI26" s="815"/>
      <c r="AJ26" s="816"/>
      <c r="AK26" s="721" t="s">
        <v>403</v>
      </c>
      <c r="AL26" s="721"/>
      <c r="AM26" s="721"/>
      <c r="AN26" s="721"/>
      <c r="AO26" s="722"/>
      <c r="AP26" s="725" t="s">
        <v>404</v>
      </c>
      <c r="AQ26" s="721"/>
      <c r="AR26" s="721"/>
      <c r="AS26" s="721"/>
      <c r="AT26" s="722"/>
      <c r="AU26" s="725" t="s">
        <v>405</v>
      </c>
      <c r="AV26" s="721"/>
      <c r="AW26" s="721"/>
      <c r="AX26" s="721"/>
      <c r="AY26" s="722"/>
      <c r="AZ26" s="725" t="s">
        <v>406</v>
      </c>
      <c r="BA26" s="721"/>
      <c r="BB26" s="721"/>
      <c r="BC26" s="721"/>
      <c r="BD26" s="722"/>
      <c r="BE26" s="725" t="s">
        <v>382</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407</v>
      </c>
      <c r="C28" s="761"/>
      <c r="D28" s="761"/>
      <c r="E28" s="761"/>
      <c r="F28" s="761"/>
      <c r="G28" s="761"/>
      <c r="H28" s="761"/>
      <c r="I28" s="761"/>
      <c r="J28" s="761"/>
      <c r="K28" s="761"/>
      <c r="L28" s="761"/>
      <c r="M28" s="761"/>
      <c r="N28" s="761"/>
      <c r="O28" s="761"/>
      <c r="P28" s="762"/>
      <c r="Q28" s="822">
        <v>4245</v>
      </c>
      <c r="R28" s="823"/>
      <c r="S28" s="823"/>
      <c r="T28" s="823"/>
      <c r="U28" s="823"/>
      <c r="V28" s="823">
        <v>4244</v>
      </c>
      <c r="W28" s="823"/>
      <c r="X28" s="823"/>
      <c r="Y28" s="823"/>
      <c r="Z28" s="823"/>
      <c r="AA28" s="823">
        <v>1</v>
      </c>
      <c r="AB28" s="823"/>
      <c r="AC28" s="823"/>
      <c r="AD28" s="823"/>
      <c r="AE28" s="824"/>
      <c r="AF28" s="825">
        <v>1</v>
      </c>
      <c r="AG28" s="823"/>
      <c r="AH28" s="823"/>
      <c r="AI28" s="823"/>
      <c r="AJ28" s="826"/>
      <c r="AK28" s="827">
        <v>313</v>
      </c>
      <c r="AL28" s="828"/>
      <c r="AM28" s="828"/>
      <c r="AN28" s="828"/>
      <c r="AO28" s="828"/>
      <c r="AP28" s="828" t="s">
        <v>519</v>
      </c>
      <c r="AQ28" s="828"/>
      <c r="AR28" s="828"/>
      <c r="AS28" s="828"/>
      <c r="AT28" s="828"/>
      <c r="AU28" s="828" t="s">
        <v>519</v>
      </c>
      <c r="AV28" s="828"/>
      <c r="AW28" s="828"/>
      <c r="AX28" s="828"/>
      <c r="AY28" s="828"/>
      <c r="AZ28" s="829" t="s">
        <v>519</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408</v>
      </c>
      <c r="C29" s="750"/>
      <c r="D29" s="750"/>
      <c r="E29" s="750"/>
      <c r="F29" s="750"/>
      <c r="G29" s="750"/>
      <c r="H29" s="750"/>
      <c r="I29" s="750"/>
      <c r="J29" s="750"/>
      <c r="K29" s="750"/>
      <c r="L29" s="750"/>
      <c r="M29" s="750"/>
      <c r="N29" s="750"/>
      <c r="O29" s="750"/>
      <c r="P29" s="751"/>
      <c r="Q29" s="752">
        <v>5987</v>
      </c>
      <c r="R29" s="753"/>
      <c r="S29" s="753"/>
      <c r="T29" s="753"/>
      <c r="U29" s="753"/>
      <c r="V29" s="753">
        <v>5828</v>
      </c>
      <c r="W29" s="753"/>
      <c r="X29" s="753"/>
      <c r="Y29" s="753"/>
      <c r="Z29" s="753"/>
      <c r="AA29" s="753">
        <v>159</v>
      </c>
      <c r="AB29" s="753"/>
      <c r="AC29" s="753"/>
      <c r="AD29" s="753"/>
      <c r="AE29" s="754"/>
      <c r="AF29" s="755">
        <v>159</v>
      </c>
      <c r="AG29" s="756"/>
      <c r="AH29" s="756"/>
      <c r="AI29" s="756"/>
      <c r="AJ29" s="757"/>
      <c r="AK29" s="834">
        <v>869</v>
      </c>
      <c r="AL29" s="830"/>
      <c r="AM29" s="830"/>
      <c r="AN29" s="830"/>
      <c r="AO29" s="830"/>
      <c r="AP29" s="830" t="s">
        <v>519</v>
      </c>
      <c r="AQ29" s="830"/>
      <c r="AR29" s="830"/>
      <c r="AS29" s="830"/>
      <c r="AT29" s="830"/>
      <c r="AU29" s="830" t="s">
        <v>519</v>
      </c>
      <c r="AV29" s="830"/>
      <c r="AW29" s="830"/>
      <c r="AX29" s="830"/>
      <c r="AY29" s="830"/>
      <c r="AZ29" s="831" t="s">
        <v>519</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409</v>
      </c>
      <c r="C30" s="750"/>
      <c r="D30" s="750"/>
      <c r="E30" s="750"/>
      <c r="F30" s="750"/>
      <c r="G30" s="750"/>
      <c r="H30" s="750"/>
      <c r="I30" s="750"/>
      <c r="J30" s="750"/>
      <c r="K30" s="750"/>
      <c r="L30" s="750"/>
      <c r="M30" s="750"/>
      <c r="N30" s="750"/>
      <c r="O30" s="750"/>
      <c r="P30" s="751"/>
      <c r="Q30" s="752">
        <v>19</v>
      </c>
      <c r="R30" s="753"/>
      <c r="S30" s="753"/>
      <c r="T30" s="753"/>
      <c r="U30" s="753"/>
      <c r="V30" s="753">
        <v>19</v>
      </c>
      <c r="W30" s="753"/>
      <c r="X30" s="753"/>
      <c r="Y30" s="753"/>
      <c r="Z30" s="753"/>
      <c r="AA30" s="753" t="s">
        <v>592</v>
      </c>
      <c r="AB30" s="753"/>
      <c r="AC30" s="753"/>
      <c r="AD30" s="753"/>
      <c r="AE30" s="754"/>
      <c r="AF30" s="755" t="s">
        <v>128</v>
      </c>
      <c r="AG30" s="756"/>
      <c r="AH30" s="756"/>
      <c r="AI30" s="756"/>
      <c r="AJ30" s="757"/>
      <c r="AK30" s="834">
        <v>3</v>
      </c>
      <c r="AL30" s="830"/>
      <c r="AM30" s="830"/>
      <c r="AN30" s="830"/>
      <c r="AO30" s="830"/>
      <c r="AP30" s="830" t="s">
        <v>519</v>
      </c>
      <c r="AQ30" s="830"/>
      <c r="AR30" s="830"/>
      <c r="AS30" s="830"/>
      <c r="AT30" s="830"/>
      <c r="AU30" s="830" t="s">
        <v>519</v>
      </c>
      <c r="AV30" s="830"/>
      <c r="AW30" s="830"/>
      <c r="AX30" s="830"/>
      <c r="AY30" s="830"/>
      <c r="AZ30" s="831" t="s">
        <v>519</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410</v>
      </c>
      <c r="C31" s="750"/>
      <c r="D31" s="750"/>
      <c r="E31" s="750"/>
      <c r="F31" s="750"/>
      <c r="G31" s="750"/>
      <c r="H31" s="750"/>
      <c r="I31" s="750"/>
      <c r="J31" s="750"/>
      <c r="K31" s="750"/>
      <c r="L31" s="750"/>
      <c r="M31" s="750"/>
      <c r="N31" s="750"/>
      <c r="O31" s="750"/>
      <c r="P31" s="751"/>
      <c r="Q31" s="752">
        <v>777</v>
      </c>
      <c r="R31" s="753"/>
      <c r="S31" s="753"/>
      <c r="T31" s="753"/>
      <c r="U31" s="753"/>
      <c r="V31" s="753">
        <v>776</v>
      </c>
      <c r="W31" s="753"/>
      <c r="X31" s="753"/>
      <c r="Y31" s="753"/>
      <c r="Z31" s="753"/>
      <c r="AA31" s="753">
        <v>1</v>
      </c>
      <c r="AB31" s="753"/>
      <c r="AC31" s="753"/>
      <c r="AD31" s="753"/>
      <c r="AE31" s="754"/>
      <c r="AF31" s="755">
        <v>1</v>
      </c>
      <c r="AG31" s="756"/>
      <c r="AH31" s="756"/>
      <c r="AI31" s="756"/>
      <c r="AJ31" s="757"/>
      <c r="AK31" s="834">
        <v>196</v>
      </c>
      <c r="AL31" s="830"/>
      <c r="AM31" s="830"/>
      <c r="AN31" s="830"/>
      <c r="AO31" s="830"/>
      <c r="AP31" s="830" t="s">
        <v>519</v>
      </c>
      <c r="AQ31" s="830"/>
      <c r="AR31" s="830"/>
      <c r="AS31" s="830"/>
      <c r="AT31" s="830"/>
      <c r="AU31" s="830" t="s">
        <v>519</v>
      </c>
      <c r="AV31" s="830"/>
      <c r="AW31" s="830"/>
      <c r="AX31" s="830"/>
      <c r="AY31" s="830"/>
      <c r="AZ31" s="831" t="s">
        <v>519</v>
      </c>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411</v>
      </c>
      <c r="C32" s="750"/>
      <c r="D32" s="750"/>
      <c r="E32" s="750"/>
      <c r="F32" s="750"/>
      <c r="G32" s="750"/>
      <c r="H32" s="750"/>
      <c r="I32" s="750"/>
      <c r="J32" s="750"/>
      <c r="K32" s="750"/>
      <c r="L32" s="750"/>
      <c r="M32" s="750"/>
      <c r="N32" s="750"/>
      <c r="O32" s="750"/>
      <c r="P32" s="751"/>
      <c r="Q32" s="752">
        <v>1932</v>
      </c>
      <c r="R32" s="753"/>
      <c r="S32" s="753"/>
      <c r="T32" s="753"/>
      <c r="U32" s="753"/>
      <c r="V32" s="753">
        <v>1198</v>
      </c>
      <c r="W32" s="753"/>
      <c r="X32" s="753"/>
      <c r="Y32" s="753"/>
      <c r="Z32" s="753"/>
      <c r="AA32" s="753">
        <v>733</v>
      </c>
      <c r="AB32" s="753"/>
      <c r="AC32" s="753"/>
      <c r="AD32" s="753"/>
      <c r="AE32" s="754"/>
      <c r="AF32" s="755">
        <v>1156</v>
      </c>
      <c r="AG32" s="756"/>
      <c r="AH32" s="756"/>
      <c r="AI32" s="756"/>
      <c r="AJ32" s="757"/>
      <c r="AK32" s="834">
        <v>74</v>
      </c>
      <c r="AL32" s="830"/>
      <c r="AM32" s="830"/>
      <c r="AN32" s="830"/>
      <c r="AO32" s="830"/>
      <c r="AP32" s="830">
        <v>2849</v>
      </c>
      <c r="AQ32" s="830"/>
      <c r="AR32" s="830"/>
      <c r="AS32" s="830"/>
      <c r="AT32" s="830"/>
      <c r="AU32" s="830">
        <v>128</v>
      </c>
      <c r="AV32" s="830"/>
      <c r="AW32" s="830"/>
      <c r="AX32" s="830"/>
      <c r="AY32" s="830"/>
      <c r="AZ32" s="831" t="s">
        <v>519</v>
      </c>
      <c r="BA32" s="831"/>
      <c r="BB32" s="831"/>
      <c r="BC32" s="831"/>
      <c r="BD32" s="831"/>
      <c r="BE32" s="832" t="s">
        <v>412</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413</v>
      </c>
      <c r="C33" s="750"/>
      <c r="D33" s="750"/>
      <c r="E33" s="750"/>
      <c r="F33" s="750"/>
      <c r="G33" s="750"/>
      <c r="H33" s="750"/>
      <c r="I33" s="750"/>
      <c r="J33" s="750"/>
      <c r="K33" s="750"/>
      <c r="L33" s="750"/>
      <c r="M33" s="750"/>
      <c r="N33" s="750"/>
      <c r="O33" s="750"/>
      <c r="P33" s="751"/>
      <c r="Q33" s="752">
        <v>1096</v>
      </c>
      <c r="R33" s="753"/>
      <c r="S33" s="753"/>
      <c r="T33" s="753"/>
      <c r="U33" s="753"/>
      <c r="V33" s="753">
        <v>1405</v>
      </c>
      <c r="W33" s="753"/>
      <c r="X33" s="753"/>
      <c r="Y33" s="753"/>
      <c r="Z33" s="753"/>
      <c r="AA33" s="753">
        <v>-308</v>
      </c>
      <c r="AB33" s="753"/>
      <c r="AC33" s="753"/>
      <c r="AD33" s="753"/>
      <c r="AE33" s="754"/>
      <c r="AF33" s="755">
        <v>20</v>
      </c>
      <c r="AG33" s="756"/>
      <c r="AH33" s="756"/>
      <c r="AI33" s="756"/>
      <c r="AJ33" s="757"/>
      <c r="AK33" s="834">
        <v>909</v>
      </c>
      <c r="AL33" s="830"/>
      <c r="AM33" s="830"/>
      <c r="AN33" s="830"/>
      <c r="AO33" s="830"/>
      <c r="AP33" s="830">
        <v>4118</v>
      </c>
      <c r="AQ33" s="830"/>
      <c r="AR33" s="830"/>
      <c r="AS33" s="830"/>
      <c r="AT33" s="830"/>
      <c r="AU33" s="830">
        <v>2405</v>
      </c>
      <c r="AV33" s="830"/>
      <c r="AW33" s="830"/>
      <c r="AX33" s="830"/>
      <c r="AY33" s="830"/>
      <c r="AZ33" s="831" t="s">
        <v>519</v>
      </c>
      <c r="BA33" s="831"/>
      <c r="BB33" s="831"/>
      <c r="BC33" s="831"/>
      <c r="BD33" s="831"/>
      <c r="BE33" s="832" t="s">
        <v>412</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414</v>
      </c>
      <c r="C34" s="750"/>
      <c r="D34" s="750"/>
      <c r="E34" s="750"/>
      <c r="F34" s="750"/>
      <c r="G34" s="750"/>
      <c r="H34" s="750"/>
      <c r="I34" s="750"/>
      <c r="J34" s="750"/>
      <c r="K34" s="750"/>
      <c r="L34" s="750"/>
      <c r="M34" s="750"/>
      <c r="N34" s="750"/>
      <c r="O34" s="750"/>
      <c r="P34" s="751"/>
      <c r="Q34" s="752">
        <v>1341</v>
      </c>
      <c r="R34" s="753"/>
      <c r="S34" s="753"/>
      <c r="T34" s="753"/>
      <c r="U34" s="753"/>
      <c r="V34" s="753">
        <v>1429</v>
      </c>
      <c r="W34" s="753"/>
      <c r="X34" s="753"/>
      <c r="Y34" s="753"/>
      <c r="Z34" s="753"/>
      <c r="AA34" s="753">
        <v>3</v>
      </c>
      <c r="AB34" s="753"/>
      <c r="AC34" s="753"/>
      <c r="AD34" s="753"/>
      <c r="AE34" s="754"/>
      <c r="AF34" s="755">
        <v>197</v>
      </c>
      <c r="AG34" s="756"/>
      <c r="AH34" s="756"/>
      <c r="AI34" s="756"/>
      <c r="AJ34" s="757"/>
      <c r="AK34" s="834">
        <v>476</v>
      </c>
      <c r="AL34" s="830"/>
      <c r="AM34" s="830"/>
      <c r="AN34" s="830"/>
      <c r="AO34" s="830"/>
      <c r="AP34" s="830">
        <v>5866</v>
      </c>
      <c r="AQ34" s="830"/>
      <c r="AR34" s="830"/>
      <c r="AS34" s="830"/>
      <c r="AT34" s="830"/>
      <c r="AU34" s="830">
        <v>4094</v>
      </c>
      <c r="AV34" s="830"/>
      <c r="AW34" s="830"/>
      <c r="AX34" s="830"/>
      <c r="AY34" s="830"/>
      <c r="AZ34" s="831" t="s">
        <v>519</v>
      </c>
      <c r="BA34" s="831"/>
      <c r="BB34" s="831"/>
      <c r="BC34" s="831"/>
      <c r="BD34" s="831"/>
      <c r="BE34" s="832" t="s">
        <v>412</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395</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1535</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419</v>
      </c>
      <c r="B66" s="730"/>
      <c r="C66" s="730"/>
      <c r="D66" s="730"/>
      <c r="E66" s="730"/>
      <c r="F66" s="730"/>
      <c r="G66" s="730"/>
      <c r="H66" s="730"/>
      <c r="I66" s="730"/>
      <c r="J66" s="730"/>
      <c r="K66" s="730"/>
      <c r="L66" s="730"/>
      <c r="M66" s="730"/>
      <c r="N66" s="730"/>
      <c r="O66" s="730"/>
      <c r="P66" s="731"/>
      <c r="Q66" s="725" t="s">
        <v>399</v>
      </c>
      <c r="R66" s="721"/>
      <c r="S66" s="721"/>
      <c r="T66" s="721"/>
      <c r="U66" s="722"/>
      <c r="V66" s="725" t="s">
        <v>420</v>
      </c>
      <c r="W66" s="721"/>
      <c r="X66" s="721"/>
      <c r="Y66" s="721"/>
      <c r="Z66" s="722"/>
      <c r="AA66" s="725" t="s">
        <v>401</v>
      </c>
      <c r="AB66" s="721"/>
      <c r="AC66" s="721"/>
      <c r="AD66" s="721"/>
      <c r="AE66" s="722"/>
      <c r="AF66" s="854" t="s">
        <v>402</v>
      </c>
      <c r="AG66" s="815"/>
      <c r="AH66" s="815"/>
      <c r="AI66" s="815"/>
      <c r="AJ66" s="855"/>
      <c r="AK66" s="725" t="s">
        <v>421</v>
      </c>
      <c r="AL66" s="730"/>
      <c r="AM66" s="730"/>
      <c r="AN66" s="730"/>
      <c r="AO66" s="731"/>
      <c r="AP66" s="725" t="s">
        <v>422</v>
      </c>
      <c r="AQ66" s="721"/>
      <c r="AR66" s="721"/>
      <c r="AS66" s="721"/>
      <c r="AT66" s="722"/>
      <c r="AU66" s="725" t="s">
        <v>423</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581</v>
      </c>
      <c r="C68" s="870"/>
      <c r="D68" s="870"/>
      <c r="E68" s="870"/>
      <c r="F68" s="870"/>
      <c r="G68" s="870"/>
      <c r="H68" s="870"/>
      <c r="I68" s="870"/>
      <c r="J68" s="870"/>
      <c r="K68" s="870"/>
      <c r="L68" s="870"/>
      <c r="M68" s="870"/>
      <c r="N68" s="870"/>
      <c r="O68" s="870"/>
      <c r="P68" s="871"/>
      <c r="Q68" s="872">
        <v>1504</v>
      </c>
      <c r="R68" s="866"/>
      <c r="S68" s="866"/>
      <c r="T68" s="866"/>
      <c r="U68" s="866"/>
      <c r="V68" s="866">
        <v>1480</v>
      </c>
      <c r="W68" s="866"/>
      <c r="X68" s="866"/>
      <c r="Y68" s="866"/>
      <c r="Z68" s="866"/>
      <c r="AA68" s="866">
        <v>25</v>
      </c>
      <c r="AB68" s="866"/>
      <c r="AC68" s="866"/>
      <c r="AD68" s="866"/>
      <c r="AE68" s="866"/>
      <c r="AF68" s="866">
        <v>25</v>
      </c>
      <c r="AG68" s="866"/>
      <c r="AH68" s="866"/>
      <c r="AI68" s="866"/>
      <c r="AJ68" s="866"/>
      <c r="AK68" s="866" t="s">
        <v>519</v>
      </c>
      <c r="AL68" s="866"/>
      <c r="AM68" s="866"/>
      <c r="AN68" s="866"/>
      <c r="AO68" s="866"/>
      <c r="AP68" s="866">
        <v>1179</v>
      </c>
      <c r="AQ68" s="866"/>
      <c r="AR68" s="866"/>
      <c r="AS68" s="866"/>
      <c r="AT68" s="866"/>
      <c r="AU68" s="866">
        <v>213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582</v>
      </c>
      <c r="C69" s="874"/>
      <c r="D69" s="874"/>
      <c r="E69" s="874"/>
      <c r="F69" s="874"/>
      <c r="G69" s="874"/>
      <c r="H69" s="874"/>
      <c r="I69" s="874"/>
      <c r="J69" s="874"/>
      <c r="K69" s="874"/>
      <c r="L69" s="874"/>
      <c r="M69" s="874"/>
      <c r="N69" s="874"/>
      <c r="O69" s="874"/>
      <c r="P69" s="875"/>
      <c r="Q69" s="876">
        <v>252</v>
      </c>
      <c r="R69" s="830"/>
      <c r="S69" s="830"/>
      <c r="T69" s="830"/>
      <c r="U69" s="830"/>
      <c r="V69" s="830">
        <v>196</v>
      </c>
      <c r="W69" s="830"/>
      <c r="X69" s="830"/>
      <c r="Y69" s="830"/>
      <c r="Z69" s="830"/>
      <c r="AA69" s="830">
        <v>56</v>
      </c>
      <c r="AB69" s="830"/>
      <c r="AC69" s="830"/>
      <c r="AD69" s="830"/>
      <c r="AE69" s="830"/>
      <c r="AF69" s="830">
        <v>56</v>
      </c>
      <c r="AG69" s="830"/>
      <c r="AH69" s="830"/>
      <c r="AI69" s="830"/>
      <c r="AJ69" s="830"/>
      <c r="AK69" s="830" t="s">
        <v>519</v>
      </c>
      <c r="AL69" s="830"/>
      <c r="AM69" s="830"/>
      <c r="AN69" s="830"/>
      <c r="AO69" s="830"/>
      <c r="AP69" s="830" t="s">
        <v>519</v>
      </c>
      <c r="AQ69" s="830"/>
      <c r="AR69" s="830"/>
      <c r="AS69" s="830"/>
      <c r="AT69" s="830"/>
      <c r="AU69" s="830" t="s">
        <v>519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583</v>
      </c>
      <c r="C70" s="874"/>
      <c r="D70" s="874"/>
      <c r="E70" s="874"/>
      <c r="F70" s="874"/>
      <c r="G70" s="874"/>
      <c r="H70" s="874"/>
      <c r="I70" s="874"/>
      <c r="J70" s="874"/>
      <c r="K70" s="874"/>
      <c r="L70" s="874"/>
      <c r="M70" s="874"/>
      <c r="N70" s="874"/>
      <c r="O70" s="874"/>
      <c r="P70" s="875"/>
      <c r="Q70" s="876">
        <v>5926</v>
      </c>
      <c r="R70" s="830"/>
      <c r="S70" s="830"/>
      <c r="T70" s="830"/>
      <c r="U70" s="830"/>
      <c r="V70" s="830">
        <v>5695</v>
      </c>
      <c r="W70" s="830"/>
      <c r="X70" s="830"/>
      <c r="Y70" s="830"/>
      <c r="Z70" s="830"/>
      <c r="AA70" s="830">
        <v>231</v>
      </c>
      <c r="AB70" s="830"/>
      <c r="AC70" s="830"/>
      <c r="AD70" s="830"/>
      <c r="AE70" s="830"/>
      <c r="AF70" s="830">
        <v>231</v>
      </c>
      <c r="AG70" s="830"/>
      <c r="AH70" s="830"/>
      <c r="AI70" s="830"/>
      <c r="AJ70" s="830"/>
      <c r="AK70" s="830" t="s">
        <v>519</v>
      </c>
      <c r="AL70" s="830"/>
      <c r="AM70" s="830"/>
      <c r="AN70" s="830"/>
      <c r="AO70" s="830"/>
      <c r="AP70" s="830" t="s">
        <v>519</v>
      </c>
      <c r="AQ70" s="830"/>
      <c r="AR70" s="830"/>
      <c r="AS70" s="830"/>
      <c r="AT70" s="830"/>
      <c r="AU70" s="830" t="s">
        <v>519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584</v>
      </c>
      <c r="C71" s="874"/>
      <c r="D71" s="874"/>
      <c r="E71" s="874"/>
      <c r="F71" s="874"/>
      <c r="G71" s="874"/>
      <c r="H71" s="874"/>
      <c r="I71" s="874"/>
      <c r="J71" s="874"/>
      <c r="K71" s="874"/>
      <c r="L71" s="874"/>
      <c r="M71" s="874"/>
      <c r="N71" s="874"/>
      <c r="O71" s="874"/>
      <c r="P71" s="875"/>
      <c r="Q71" s="876">
        <v>158</v>
      </c>
      <c r="R71" s="830"/>
      <c r="S71" s="830"/>
      <c r="T71" s="830"/>
      <c r="U71" s="830"/>
      <c r="V71" s="830">
        <v>156</v>
      </c>
      <c r="W71" s="830"/>
      <c r="X71" s="830"/>
      <c r="Y71" s="830"/>
      <c r="Z71" s="830"/>
      <c r="AA71" s="830">
        <v>2</v>
      </c>
      <c r="AB71" s="830"/>
      <c r="AC71" s="830"/>
      <c r="AD71" s="830"/>
      <c r="AE71" s="830"/>
      <c r="AF71" s="830">
        <v>2</v>
      </c>
      <c r="AG71" s="830"/>
      <c r="AH71" s="830"/>
      <c r="AI71" s="830"/>
      <c r="AJ71" s="830"/>
      <c r="AK71" s="830" t="s">
        <v>519</v>
      </c>
      <c r="AL71" s="830"/>
      <c r="AM71" s="830"/>
      <c r="AN71" s="830"/>
      <c r="AO71" s="830"/>
      <c r="AP71" s="830" t="s">
        <v>519</v>
      </c>
      <c r="AQ71" s="830"/>
      <c r="AR71" s="830"/>
      <c r="AS71" s="830"/>
      <c r="AT71" s="830"/>
      <c r="AU71" s="830" t="s">
        <v>519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585</v>
      </c>
      <c r="C72" s="874"/>
      <c r="D72" s="874"/>
      <c r="E72" s="874"/>
      <c r="F72" s="874"/>
      <c r="G72" s="874"/>
      <c r="H72" s="874"/>
      <c r="I72" s="874"/>
      <c r="J72" s="874"/>
      <c r="K72" s="874"/>
      <c r="L72" s="874"/>
      <c r="M72" s="874"/>
      <c r="N72" s="874"/>
      <c r="O72" s="874"/>
      <c r="P72" s="875"/>
      <c r="Q72" s="876">
        <v>167997</v>
      </c>
      <c r="R72" s="830"/>
      <c r="S72" s="830"/>
      <c r="T72" s="830"/>
      <c r="U72" s="830"/>
      <c r="V72" s="830">
        <v>167997</v>
      </c>
      <c r="W72" s="830"/>
      <c r="X72" s="830"/>
      <c r="Y72" s="830"/>
      <c r="Z72" s="830"/>
      <c r="AA72" s="830" t="s">
        <v>519</v>
      </c>
      <c r="AB72" s="830"/>
      <c r="AC72" s="830"/>
      <c r="AD72" s="830"/>
      <c r="AE72" s="830"/>
      <c r="AF72" s="830" t="s">
        <v>519</v>
      </c>
      <c r="AG72" s="830"/>
      <c r="AH72" s="830"/>
      <c r="AI72" s="830"/>
      <c r="AJ72" s="830"/>
      <c r="AK72" s="830" t="s">
        <v>519</v>
      </c>
      <c r="AL72" s="830"/>
      <c r="AM72" s="830"/>
      <c r="AN72" s="830"/>
      <c r="AO72" s="830"/>
      <c r="AP72" s="830" t="s">
        <v>519</v>
      </c>
      <c r="AQ72" s="830"/>
      <c r="AR72" s="830"/>
      <c r="AS72" s="830"/>
      <c r="AT72" s="830"/>
      <c r="AU72" s="830" t="s">
        <v>519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312</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312</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312</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2369507</v>
      </c>
      <c r="AB110" s="900"/>
      <c r="AC110" s="900"/>
      <c r="AD110" s="900"/>
      <c r="AE110" s="901"/>
      <c r="AF110" s="902">
        <v>2373463</v>
      </c>
      <c r="AG110" s="900"/>
      <c r="AH110" s="900"/>
      <c r="AI110" s="900"/>
      <c r="AJ110" s="901"/>
      <c r="AK110" s="902">
        <v>2450866</v>
      </c>
      <c r="AL110" s="900"/>
      <c r="AM110" s="900"/>
      <c r="AN110" s="900"/>
      <c r="AO110" s="901"/>
      <c r="AP110" s="903">
        <v>23.4</v>
      </c>
      <c r="AQ110" s="904"/>
      <c r="AR110" s="904"/>
      <c r="AS110" s="904"/>
      <c r="AT110" s="905"/>
      <c r="AU110" s="906" t="s">
        <v>74</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23882730</v>
      </c>
      <c r="BR110" s="931"/>
      <c r="BS110" s="931"/>
      <c r="BT110" s="931"/>
      <c r="BU110" s="931"/>
      <c r="BV110" s="931">
        <v>24579850</v>
      </c>
      <c r="BW110" s="931"/>
      <c r="BX110" s="931"/>
      <c r="BY110" s="931"/>
      <c r="BZ110" s="931"/>
      <c r="CA110" s="931">
        <v>25001157</v>
      </c>
      <c r="CB110" s="931"/>
      <c r="CC110" s="931"/>
      <c r="CD110" s="931"/>
      <c r="CE110" s="931"/>
      <c r="CF110" s="944">
        <v>238.9</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417</v>
      </c>
      <c r="DH110" s="931"/>
      <c r="DI110" s="931"/>
      <c r="DJ110" s="931"/>
      <c r="DK110" s="931"/>
      <c r="DL110" s="931" t="s">
        <v>128</v>
      </c>
      <c r="DM110" s="931"/>
      <c r="DN110" s="931"/>
      <c r="DO110" s="931"/>
      <c r="DP110" s="931"/>
      <c r="DQ110" s="931" t="s">
        <v>417</v>
      </c>
      <c r="DR110" s="931"/>
      <c r="DS110" s="931"/>
      <c r="DT110" s="931"/>
      <c r="DU110" s="931"/>
      <c r="DV110" s="932" t="s">
        <v>441</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128</v>
      </c>
      <c r="AB111" s="938"/>
      <c r="AC111" s="938"/>
      <c r="AD111" s="938"/>
      <c r="AE111" s="939"/>
      <c r="AF111" s="940" t="s">
        <v>417</v>
      </c>
      <c r="AG111" s="938"/>
      <c r="AH111" s="938"/>
      <c r="AI111" s="938"/>
      <c r="AJ111" s="939"/>
      <c r="AK111" s="940" t="s">
        <v>441</v>
      </c>
      <c r="AL111" s="938"/>
      <c r="AM111" s="938"/>
      <c r="AN111" s="938"/>
      <c r="AO111" s="939"/>
      <c r="AP111" s="941" t="s">
        <v>441</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94836</v>
      </c>
      <c r="BR111" s="926"/>
      <c r="BS111" s="926"/>
      <c r="BT111" s="926"/>
      <c r="BU111" s="926"/>
      <c r="BV111" s="926">
        <v>78272</v>
      </c>
      <c r="BW111" s="926"/>
      <c r="BX111" s="926"/>
      <c r="BY111" s="926"/>
      <c r="BZ111" s="926"/>
      <c r="CA111" s="926">
        <v>90868</v>
      </c>
      <c r="CB111" s="926"/>
      <c r="CC111" s="926"/>
      <c r="CD111" s="926"/>
      <c r="CE111" s="926"/>
      <c r="CF111" s="920">
        <v>0.9</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417</v>
      </c>
      <c r="DH111" s="926"/>
      <c r="DI111" s="926"/>
      <c r="DJ111" s="926"/>
      <c r="DK111" s="926"/>
      <c r="DL111" s="926" t="s">
        <v>417</v>
      </c>
      <c r="DM111" s="926"/>
      <c r="DN111" s="926"/>
      <c r="DO111" s="926"/>
      <c r="DP111" s="926"/>
      <c r="DQ111" s="926" t="s">
        <v>128</v>
      </c>
      <c r="DR111" s="926"/>
      <c r="DS111" s="926"/>
      <c r="DT111" s="926"/>
      <c r="DU111" s="926"/>
      <c r="DV111" s="927" t="s">
        <v>417</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417</v>
      </c>
      <c r="AB112" s="959"/>
      <c r="AC112" s="959"/>
      <c r="AD112" s="959"/>
      <c r="AE112" s="960"/>
      <c r="AF112" s="961" t="s">
        <v>417</v>
      </c>
      <c r="AG112" s="959"/>
      <c r="AH112" s="959"/>
      <c r="AI112" s="959"/>
      <c r="AJ112" s="960"/>
      <c r="AK112" s="961" t="s">
        <v>417</v>
      </c>
      <c r="AL112" s="959"/>
      <c r="AM112" s="959"/>
      <c r="AN112" s="959"/>
      <c r="AO112" s="960"/>
      <c r="AP112" s="962" t="s">
        <v>128</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7334286</v>
      </c>
      <c r="BR112" s="926"/>
      <c r="BS112" s="926"/>
      <c r="BT112" s="926"/>
      <c r="BU112" s="926"/>
      <c r="BV112" s="926">
        <v>7051908</v>
      </c>
      <c r="BW112" s="926"/>
      <c r="BX112" s="926"/>
      <c r="BY112" s="926"/>
      <c r="BZ112" s="926"/>
      <c r="CA112" s="926">
        <v>6627483</v>
      </c>
      <c r="CB112" s="926"/>
      <c r="CC112" s="926"/>
      <c r="CD112" s="926"/>
      <c r="CE112" s="926"/>
      <c r="CF112" s="920">
        <v>63.3</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128</v>
      </c>
      <c r="DH112" s="926"/>
      <c r="DI112" s="926"/>
      <c r="DJ112" s="926"/>
      <c r="DK112" s="926"/>
      <c r="DL112" s="926" t="s">
        <v>417</v>
      </c>
      <c r="DM112" s="926"/>
      <c r="DN112" s="926"/>
      <c r="DO112" s="926"/>
      <c r="DP112" s="926"/>
      <c r="DQ112" s="926" t="s">
        <v>417</v>
      </c>
      <c r="DR112" s="926"/>
      <c r="DS112" s="926"/>
      <c r="DT112" s="926"/>
      <c r="DU112" s="926"/>
      <c r="DV112" s="927" t="s">
        <v>417</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750550</v>
      </c>
      <c r="AB113" s="938"/>
      <c r="AC113" s="938"/>
      <c r="AD113" s="938"/>
      <c r="AE113" s="939"/>
      <c r="AF113" s="940">
        <v>733033</v>
      </c>
      <c r="AG113" s="938"/>
      <c r="AH113" s="938"/>
      <c r="AI113" s="938"/>
      <c r="AJ113" s="939"/>
      <c r="AK113" s="940">
        <v>715419</v>
      </c>
      <c r="AL113" s="938"/>
      <c r="AM113" s="938"/>
      <c r="AN113" s="938"/>
      <c r="AO113" s="939"/>
      <c r="AP113" s="941">
        <v>6.8</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296498</v>
      </c>
      <c r="BR113" s="926"/>
      <c r="BS113" s="926"/>
      <c r="BT113" s="926"/>
      <c r="BU113" s="926"/>
      <c r="BV113" s="926">
        <v>258505</v>
      </c>
      <c r="BW113" s="926"/>
      <c r="BX113" s="926"/>
      <c r="BY113" s="926"/>
      <c r="BZ113" s="926"/>
      <c r="CA113" s="926">
        <v>212528</v>
      </c>
      <c r="CB113" s="926"/>
      <c r="CC113" s="926"/>
      <c r="CD113" s="926"/>
      <c r="CE113" s="926"/>
      <c r="CF113" s="920">
        <v>2</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417</v>
      </c>
      <c r="DH113" s="959"/>
      <c r="DI113" s="959"/>
      <c r="DJ113" s="959"/>
      <c r="DK113" s="960"/>
      <c r="DL113" s="961" t="s">
        <v>128</v>
      </c>
      <c r="DM113" s="959"/>
      <c r="DN113" s="959"/>
      <c r="DO113" s="959"/>
      <c r="DP113" s="960"/>
      <c r="DQ113" s="961" t="s">
        <v>128</v>
      </c>
      <c r="DR113" s="959"/>
      <c r="DS113" s="959"/>
      <c r="DT113" s="959"/>
      <c r="DU113" s="960"/>
      <c r="DV113" s="962" t="s">
        <v>417</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46395</v>
      </c>
      <c r="AB114" s="959"/>
      <c r="AC114" s="959"/>
      <c r="AD114" s="959"/>
      <c r="AE114" s="960"/>
      <c r="AF114" s="961">
        <v>46364</v>
      </c>
      <c r="AG114" s="959"/>
      <c r="AH114" s="959"/>
      <c r="AI114" s="959"/>
      <c r="AJ114" s="960"/>
      <c r="AK114" s="961">
        <v>47582</v>
      </c>
      <c r="AL114" s="959"/>
      <c r="AM114" s="959"/>
      <c r="AN114" s="959"/>
      <c r="AO114" s="960"/>
      <c r="AP114" s="962">
        <v>0.5</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3747674</v>
      </c>
      <c r="BR114" s="926"/>
      <c r="BS114" s="926"/>
      <c r="BT114" s="926"/>
      <c r="BU114" s="926"/>
      <c r="BV114" s="926">
        <v>3521548</v>
      </c>
      <c r="BW114" s="926"/>
      <c r="BX114" s="926"/>
      <c r="BY114" s="926"/>
      <c r="BZ114" s="926"/>
      <c r="CA114" s="926">
        <v>3314323</v>
      </c>
      <c r="CB114" s="926"/>
      <c r="CC114" s="926"/>
      <c r="CD114" s="926"/>
      <c r="CE114" s="926"/>
      <c r="CF114" s="920">
        <v>31.7</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417</v>
      </c>
      <c r="DH114" s="959"/>
      <c r="DI114" s="959"/>
      <c r="DJ114" s="959"/>
      <c r="DK114" s="960"/>
      <c r="DL114" s="961" t="s">
        <v>128</v>
      </c>
      <c r="DM114" s="959"/>
      <c r="DN114" s="959"/>
      <c r="DO114" s="959"/>
      <c r="DP114" s="960"/>
      <c r="DQ114" s="961" t="s">
        <v>417</v>
      </c>
      <c r="DR114" s="959"/>
      <c r="DS114" s="959"/>
      <c r="DT114" s="959"/>
      <c r="DU114" s="960"/>
      <c r="DV114" s="962" t="s">
        <v>417</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16829</v>
      </c>
      <c r="AB115" s="938"/>
      <c r="AC115" s="938"/>
      <c r="AD115" s="938"/>
      <c r="AE115" s="939"/>
      <c r="AF115" s="940">
        <v>15124</v>
      </c>
      <c r="AG115" s="938"/>
      <c r="AH115" s="938"/>
      <c r="AI115" s="938"/>
      <c r="AJ115" s="939"/>
      <c r="AK115" s="940">
        <v>13000</v>
      </c>
      <c r="AL115" s="938"/>
      <c r="AM115" s="938"/>
      <c r="AN115" s="938"/>
      <c r="AO115" s="939"/>
      <c r="AP115" s="941">
        <v>0.1</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417</v>
      </c>
      <c r="BR115" s="926"/>
      <c r="BS115" s="926"/>
      <c r="BT115" s="926"/>
      <c r="BU115" s="926"/>
      <c r="BV115" s="926" t="s">
        <v>128</v>
      </c>
      <c r="BW115" s="926"/>
      <c r="BX115" s="926"/>
      <c r="BY115" s="926"/>
      <c r="BZ115" s="926"/>
      <c r="CA115" s="926" t="s">
        <v>417</v>
      </c>
      <c r="CB115" s="926"/>
      <c r="CC115" s="926"/>
      <c r="CD115" s="926"/>
      <c r="CE115" s="926"/>
      <c r="CF115" s="920" t="s">
        <v>417</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417</v>
      </c>
      <c r="DH115" s="959"/>
      <c r="DI115" s="959"/>
      <c r="DJ115" s="959"/>
      <c r="DK115" s="960"/>
      <c r="DL115" s="961" t="s">
        <v>417</v>
      </c>
      <c r="DM115" s="959"/>
      <c r="DN115" s="959"/>
      <c r="DO115" s="959"/>
      <c r="DP115" s="960"/>
      <c r="DQ115" s="961" t="s">
        <v>128</v>
      </c>
      <c r="DR115" s="959"/>
      <c r="DS115" s="959"/>
      <c r="DT115" s="959"/>
      <c r="DU115" s="960"/>
      <c r="DV115" s="962" t="s">
        <v>128</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417</v>
      </c>
      <c r="AB116" s="959"/>
      <c r="AC116" s="959"/>
      <c r="AD116" s="959"/>
      <c r="AE116" s="960"/>
      <c r="AF116" s="961" t="s">
        <v>417</v>
      </c>
      <c r="AG116" s="959"/>
      <c r="AH116" s="959"/>
      <c r="AI116" s="959"/>
      <c r="AJ116" s="960"/>
      <c r="AK116" s="961" t="s">
        <v>417</v>
      </c>
      <c r="AL116" s="959"/>
      <c r="AM116" s="959"/>
      <c r="AN116" s="959"/>
      <c r="AO116" s="960"/>
      <c r="AP116" s="962" t="s">
        <v>128</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417</v>
      </c>
      <c r="BR116" s="926"/>
      <c r="BS116" s="926"/>
      <c r="BT116" s="926"/>
      <c r="BU116" s="926"/>
      <c r="BV116" s="926" t="s">
        <v>128</v>
      </c>
      <c r="BW116" s="926"/>
      <c r="BX116" s="926"/>
      <c r="BY116" s="926"/>
      <c r="BZ116" s="926"/>
      <c r="CA116" s="926" t="s">
        <v>417</v>
      </c>
      <c r="CB116" s="926"/>
      <c r="CC116" s="926"/>
      <c r="CD116" s="926"/>
      <c r="CE116" s="926"/>
      <c r="CF116" s="920" t="s">
        <v>417</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39000</v>
      </c>
      <c r="DH116" s="959"/>
      <c r="DI116" s="959"/>
      <c r="DJ116" s="959"/>
      <c r="DK116" s="960"/>
      <c r="DL116" s="961">
        <v>26000</v>
      </c>
      <c r="DM116" s="959"/>
      <c r="DN116" s="959"/>
      <c r="DO116" s="959"/>
      <c r="DP116" s="960"/>
      <c r="DQ116" s="961">
        <v>13000</v>
      </c>
      <c r="DR116" s="959"/>
      <c r="DS116" s="959"/>
      <c r="DT116" s="959"/>
      <c r="DU116" s="960"/>
      <c r="DV116" s="962">
        <v>0.1</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3183281</v>
      </c>
      <c r="AB117" s="979"/>
      <c r="AC117" s="979"/>
      <c r="AD117" s="979"/>
      <c r="AE117" s="980"/>
      <c r="AF117" s="981">
        <v>3167984</v>
      </c>
      <c r="AG117" s="979"/>
      <c r="AH117" s="979"/>
      <c r="AI117" s="979"/>
      <c r="AJ117" s="980"/>
      <c r="AK117" s="981">
        <v>3226867</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128</v>
      </c>
      <c r="BR117" s="926"/>
      <c r="BS117" s="926"/>
      <c r="BT117" s="926"/>
      <c r="BU117" s="926"/>
      <c r="BV117" s="926" t="s">
        <v>128</v>
      </c>
      <c r="BW117" s="926"/>
      <c r="BX117" s="926"/>
      <c r="BY117" s="926"/>
      <c r="BZ117" s="926"/>
      <c r="CA117" s="926" t="s">
        <v>128</v>
      </c>
      <c r="CB117" s="926"/>
      <c r="CC117" s="926"/>
      <c r="CD117" s="926"/>
      <c r="CE117" s="926"/>
      <c r="CF117" s="920" t="s">
        <v>463</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463</v>
      </c>
      <c r="DH117" s="959"/>
      <c r="DI117" s="959"/>
      <c r="DJ117" s="959"/>
      <c r="DK117" s="960"/>
      <c r="DL117" s="961" t="s">
        <v>463</v>
      </c>
      <c r="DM117" s="959"/>
      <c r="DN117" s="959"/>
      <c r="DO117" s="959"/>
      <c r="DP117" s="960"/>
      <c r="DQ117" s="961" t="s">
        <v>463</v>
      </c>
      <c r="DR117" s="959"/>
      <c r="DS117" s="959"/>
      <c r="DT117" s="959"/>
      <c r="DU117" s="960"/>
      <c r="DV117" s="962" t="s">
        <v>465</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312</v>
      </c>
      <c r="AL118" s="893"/>
      <c r="AM118" s="893"/>
      <c r="AN118" s="893"/>
      <c r="AO118" s="894"/>
      <c r="AP118" s="970" t="s">
        <v>435</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128</v>
      </c>
      <c r="BR118" s="1000"/>
      <c r="BS118" s="1000"/>
      <c r="BT118" s="1000"/>
      <c r="BU118" s="1000"/>
      <c r="BV118" s="1000" t="s">
        <v>128</v>
      </c>
      <c r="BW118" s="1000"/>
      <c r="BX118" s="1000"/>
      <c r="BY118" s="1000"/>
      <c r="BZ118" s="1000"/>
      <c r="CA118" s="1000" t="s">
        <v>463</v>
      </c>
      <c r="CB118" s="1000"/>
      <c r="CC118" s="1000"/>
      <c r="CD118" s="1000"/>
      <c r="CE118" s="1000"/>
      <c r="CF118" s="920" t="s">
        <v>463</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463</v>
      </c>
      <c r="DH118" s="959"/>
      <c r="DI118" s="959"/>
      <c r="DJ118" s="959"/>
      <c r="DK118" s="960"/>
      <c r="DL118" s="961" t="s">
        <v>468</v>
      </c>
      <c r="DM118" s="959"/>
      <c r="DN118" s="959"/>
      <c r="DO118" s="959"/>
      <c r="DP118" s="960"/>
      <c r="DQ118" s="961" t="s">
        <v>463</v>
      </c>
      <c r="DR118" s="959"/>
      <c r="DS118" s="959"/>
      <c r="DT118" s="959"/>
      <c r="DU118" s="960"/>
      <c r="DV118" s="962" t="s">
        <v>463</v>
      </c>
      <c r="DW118" s="963"/>
      <c r="DX118" s="963"/>
      <c r="DY118" s="963"/>
      <c r="DZ118" s="964"/>
    </row>
    <row r="119" spans="1:130" s="230" customFormat="1" ht="26.25" customHeight="1" x14ac:dyDescent="0.15">
      <c r="A119" s="1062"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128</v>
      </c>
      <c r="AB119" s="900"/>
      <c r="AC119" s="900"/>
      <c r="AD119" s="900"/>
      <c r="AE119" s="901"/>
      <c r="AF119" s="902" t="s">
        <v>468</v>
      </c>
      <c r="AG119" s="900"/>
      <c r="AH119" s="900"/>
      <c r="AI119" s="900"/>
      <c r="AJ119" s="901"/>
      <c r="AK119" s="902" t="s">
        <v>468</v>
      </c>
      <c r="AL119" s="900"/>
      <c r="AM119" s="900"/>
      <c r="AN119" s="900"/>
      <c r="AO119" s="901"/>
      <c r="AP119" s="903" t="s">
        <v>128</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469</v>
      </c>
      <c r="BP119" s="1005"/>
      <c r="BQ119" s="999">
        <v>35356024</v>
      </c>
      <c r="BR119" s="1000"/>
      <c r="BS119" s="1000"/>
      <c r="BT119" s="1000"/>
      <c r="BU119" s="1000"/>
      <c r="BV119" s="1000">
        <v>35490083</v>
      </c>
      <c r="BW119" s="1000"/>
      <c r="BX119" s="1000"/>
      <c r="BY119" s="1000"/>
      <c r="BZ119" s="1000"/>
      <c r="CA119" s="1000">
        <v>35246359</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55836</v>
      </c>
      <c r="DH119" s="986"/>
      <c r="DI119" s="986"/>
      <c r="DJ119" s="986"/>
      <c r="DK119" s="987"/>
      <c r="DL119" s="985">
        <v>52272</v>
      </c>
      <c r="DM119" s="986"/>
      <c r="DN119" s="986"/>
      <c r="DO119" s="986"/>
      <c r="DP119" s="987"/>
      <c r="DQ119" s="985">
        <v>77868</v>
      </c>
      <c r="DR119" s="986"/>
      <c r="DS119" s="986"/>
      <c r="DT119" s="986"/>
      <c r="DU119" s="987"/>
      <c r="DV119" s="988">
        <v>0.7</v>
      </c>
      <c r="DW119" s="989"/>
      <c r="DX119" s="989"/>
      <c r="DY119" s="989"/>
      <c r="DZ119" s="990"/>
    </row>
    <row r="120" spans="1:130" s="230" customFormat="1" ht="26.25" customHeight="1" x14ac:dyDescent="0.15">
      <c r="A120" s="1063"/>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128</v>
      </c>
      <c r="AB120" s="959"/>
      <c r="AC120" s="959"/>
      <c r="AD120" s="959"/>
      <c r="AE120" s="960"/>
      <c r="AF120" s="961" t="s">
        <v>463</v>
      </c>
      <c r="AG120" s="959"/>
      <c r="AH120" s="959"/>
      <c r="AI120" s="959"/>
      <c r="AJ120" s="960"/>
      <c r="AK120" s="961" t="s">
        <v>128</v>
      </c>
      <c r="AL120" s="959"/>
      <c r="AM120" s="959"/>
      <c r="AN120" s="959"/>
      <c r="AO120" s="960"/>
      <c r="AP120" s="962" t="s">
        <v>463</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7810542</v>
      </c>
      <c r="BR120" s="931"/>
      <c r="BS120" s="931"/>
      <c r="BT120" s="931"/>
      <c r="BU120" s="931"/>
      <c r="BV120" s="931">
        <v>9374247</v>
      </c>
      <c r="BW120" s="931"/>
      <c r="BX120" s="931"/>
      <c r="BY120" s="931"/>
      <c r="BZ120" s="931"/>
      <c r="CA120" s="931">
        <v>9790830</v>
      </c>
      <c r="CB120" s="931"/>
      <c r="CC120" s="931"/>
      <c r="CD120" s="931"/>
      <c r="CE120" s="931"/>
      <c r="CF120" s="944">
        <v>93.5</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4800052</v>
      </c>
      <c r="DH120" s="931"/>
      <c r="DI120" s="931"/>
      <c r="DJ120" s="931"/>
      <c r="DK120" s="931"/>
      <c r="DL120" s="931">
        <v>4433772</v>
      </c>
      <c r="DM120" s="931"/>
      <c r="DN120" s="931"/>
      <c r="DO120" s="931"/>
      <c r="DP120" s="931"/>
      <c r="DQ120" s="931">
        <v>4094417</v>
      </c>
      <c r="DR120" s="931"/>
      <c r="DS120" s="931"/>
      <c r="DT120" s="931"/>
      <c r="DU120" s="931"/>
      <c r="DV120" s="932">
        <v>39.1</v>
      </c>
      <c r="DW120" s="932"/>
      <c r="DX120" s="932"/>
      <c r="DY120" s="932"/>
      <c r="DZ120" s="933"/>
    </row>
    <row r="121" spans="1:130" s="230" customFormat="1" ht="26.25" customHeight="1" x14ac:dyDescent="0.15">
      <c r="A121" s="1063"/>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463</v>
      </c>
      <c r="AB121" s="959"/>
      <c r="AC121" s="959"/>
      <c r="AD121" s="959"/>
      <c r="AE121" s="960"/>
      <c r="AF121" s="961" t="s">
        <v>128</v>
      </c>
      <c r="AG121" s="959"/>
      <c r="AH121" s="959"/>
      <c r="AI121" s="959"/>
      <c r="AJ121" s="960"/>
      <c r="AK121" s="961" t="s">
        <v>476</v>
      </c>
      <c r="AL121" s="959"/>
      <c r="AM121" s="959"/>
      <c r="AN121" s="959"/>
      <c r="AO121" s="960"/>
      <c r="AP121" s="962" t="s">
        <v>128</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242880</v>
      </c>
      <c r="BR121" s="926"/>
      <c r="BS121" s="926"/>
      <c r="BT121" s="926"/>
      <c r="BU121" s="926"/>
      <c r="BV121" s="926">
        <v>213478</v>
      </c>
      <c r="BW121" s="926"/>
      <c r="BX121" s="926"/>
      <c r="BY121" s="926"/>
      <c r="BZ121" s="926"/>
      <c r="CA121" s="926">
        <v>191639</v>
      </c>
      <c r="CB121" s="926"/>
      <c r="CC121" s="926"/>
      <c r="CD121" s="926"/>
      <c r="CE121" s="926"/>
      <c r="CF121" s="920">
        <v>1.8</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v>2394351</v>
      </c>
      <c r="DH121" s="926"/>
      <c r="DI121" s="926"/>
      <c r="DJ121" s="926"/>
      <c r="DK121" s="926"/>
      <c r="DL121" s="926">
        <v>2475965</v>
      </c>
      <c r="DM121" s="926"/>
      <c r="DN121" s="926"/>
      <c r="DO121" s="926"/>
      <c r="DP121" s="926"/>
      <c r="DQ121" s="926">
        <v>2404848</v>
      </c>
      <c r="DR121" s="926"/>
      <c r="DS121" s="926"/>
      <c r="DT121" s="926"/>
      <c r="DU121" s="926"/>
      <c r="DV121" s="927">
        <v>23</v>
      </c>
      <c r="DW121" s="927"/>
      <c r="DX121" s="927"/>
      <c r="DY121" s="927"/>
      <c r="DZ121" s="928"/>
    </row>
    <row r="122" spans="1:130" s="230" customFormat="1" ht="26.25" customHeight="1" x14ac:dyDescent="0.15">
      <c r="A122" s="1063"/>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128</v>
      </c>
      <c r="AB122" s="959"/>
      <c r="AC122" s="959"/>
      <c r="AD122" s="959"/>
      <c r="AE122" s="960"/>
      <c r="AF122" s="961" t="s">
        <v>128</v>
      </c>
      <c r="AG122" s="959"/>
      <c r="AH122" s="959"/>
      <c r="AI122" s="959"/>
      <c r="AJ122" s="960"/>
      <c r="AK122" s="961" t="s">
        <v>128</v>
      </c>
      <c r="AL122" s="959"/>
      <c r="AM122" s="959"/>
      <c r="AN122" s="959"/>
      <c r="AO122" s="960"/>
      <c r="AP122" s="962" t="s">
        <v>463</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20648828</v>
      </c>
      <c r="BR122" s="1000"/>
      <c r="BS122" s="1000"/>
      <c r="BT122" s="1000"/>
      <c r="BU122" s="1000"/>
      <c r="BV122" s="1000">
        <v>21344855</v>
      </c>
      <c r="BW122" s="1000"/>
      <c r="BX122" s="1000"/>
      <c r="BY122" s="1000"/>
      <c r="BZ122" s="1000"/>
      <c r="CA122" s="1000">
        <v>21936459</v>
      </c>
      <c r="CB122" s="1000"/>
      <c r="CC122" s="1000"/>
      <c r="CD122" s="1000"/>
      <c r="CE122" s="1000"/>
      <c r="CF122" s="1017">
        <v>209.6</v>
      </c>
      <c r="CG122" s="1018"/>
      <c r="CH122" s="1018"/>
      <c r="CI122" s="1018"/>
      <c r="CJ122" s="1018"/>
      <c r="CK122" s="1009"/>
      <c r="CL122" s="1010"/>
      <c r="CM122" s="1010"/>
      <c r="CN122" s="1010"/>
      <c r="CO122" s="1011"/>
      <c r="CP122" s="1019" t="s">
        <v>411</v>
      </c>
      <c r="CQ122" s="1020"/>
      <c r="CR122" s="1020"/>
      <c r="CS122" s="1020"/>
      <c r="CT122" s="1020"/>
      <c r="CU122" s="1020"/>
      <c r="CV122" s="1020"/>
      <c r="CW122" s="1020"/>
      <c r="CX122" s="1020"/>
      <c r="CY122" s="1020"/>
      <c r="CZ122" s="1020"/>
      <c r="DA122" s="1020"/>
      <c r="DB122" s="1020"/>
      <c r="DC122" s="1020"/>
      <c r="DD122" s="1020"/>
      <c r="DE122" s="1020"/>
      <c r="DF122" s="1021"/>
      <c r="DG122" s="925">
        <v>139883</v>
      </c>
      <c r="DH122" s="926"/>
      <c r="DI122" s="926"/>
      <c r="DJ122" s="926"/>
      <c r="DK122" s="926"/>
      <c r="DL122" s="926">
        <v>142171</v>
      </c>
      <c r="DM122" s="926"/>
      <c r="DN122" s="926"/>
      <c r="DO122" s="926"/>
      <c r="DP122" s="926"/>
      <c r="DQ122" s="926">
        <v>128218</v>
      </c>
      <c r="DR122" s="926"/>
      <c r="DS122" s="926"/>
      <c r="DT122" s="926"/>
      <c r="DU122" s="926"/>
      <c r="DV122" s="927">
        <v>1.2</v>
      </c>
      <c r="DW122" s="927"/>
      <c r="DX122" s="927"/>
      <c r="DY122" s="927"/>
      <c r="DZ122" s="928"/>
    </row>
    <row r="123" spans="1:130" s="230" customFormat="1" ht="26.25" customHeight="1" x14ac:dyDescent="0.15">
      <c r="A123" s="1063"/>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15547</v>
      </c>
      <c r="AB123" s="959"/>
      <c r="AC123" s="959"/>
      <c r="AD123" s="959"/>
      <c r="AE123" s="960"/>
      <c r="AF123" s="961">
        <v>13000</v>
      </c>
      <c r="AG123" s="959"/>
      <c r="AH123" s="959"/>
      <c r="AI123" s="959"/>
      <c r="AJ123" s="960"/>
      <c r="AK123" s="961">
        <v>13000</v>
      </c>
      <c r="AL123" s="959"/>
      <c r="AM123" s="959"/>
      <c r="AN123" s="959"/>
      <c r="AO123" s="960"/>
      <c r="AP123" s="962">
        <v>0.1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480</v>
      </c>
      <c r="BP123" s="1005"/>
      <c r="BQ123" s="1035">
        <v>28702250</v>
      </c>
      <c r="BR123" s="1036"/>
      <c r="BS123" s="1036"/>
      <c r="BT123" s="1036"/>
      <c r="BU123" s="1036"/>
      <c r="BV123" s="1036">
        <v>30932580</v>
      </c>
      <c r="BW123" s="1036"/>
      <c r="BX123" s="1036"/>
      <c r="BY123" s="1036"/>
      <c r="BZ123" s="1036"/>
      <c r="CA123" s="1036">
        <v>31918928</v>
      </c>
      <c r="CB123" s="1036"/>
      <c r="CC123" s="1036"/>
      <c r="CD123" s="1036"/>
      <c r="CE123" s="1036"/>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63"/>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465</v>
      </c>
      <c r="AB124" s="959"/>
      <c r="AC124" s="959"/>
      <c r="AD124" s="959"/>
      <c r="AE124" s="960"/>
      <c r="AF124" s="961" t="s">
        <v>463</v>
      </c>
      <c r="AG124" s="959"/>
      <c r="AH124" s="959"/>
      <c r="AI124" s="959"/>
      <c r="AJ124" s="960"/>
      <c r="AK124" s="961" t="s">
        <v>128</v>
      </c>
      <c r="AL124" s="959"/>
      <c r="AM124" s="959"/>
      <c r="AN124" s="959"/>
      <c r="AO124" s="960"/>
      <c r="AP124" s="962" t="s">
        <v>465</v>
      </c>
      <c r="AQ124" s="963"/>
      <c r="AR124" s="963"/>
      <c r="AS124" s="963"/>
      <c r="AT124" s="964"/>
      <c r="AU124" s="1031" t="s">
        <v>481</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63.8</v>
      </c>
      <c r="BR124" s="1027"/>
      <c r="BS124" s="1027"/>
      <c r="BT124" s="1027"/>
      <c r="BU124" s="1027"/>
      <c r="BV124" s="1027">
        <v>41.9</v>
      </c>
      <c r="BW124" s="1027"/>
      <c r="BX124" s="1027"/>
      <c r="BY124" s="1027"/>
      <c r="BZ124" s="1027"/>
      <c r="CA124" s="1027">
        <v>31.7</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463</v>
      </c>
      <c r="DH124" s="986"/>
      <c r="DI124" s="986"/>
      <c r="DJ124" s="986"/>
      <c r="DK124" s="987"/>
      <c r="DL124" s="985" t="s">
        <v>463</v>
      </c>
      <c r="DM124" s="986"/>
      <c r="DN124" s="986"/>
      <c r="DO124" s="986"/>
      <c r="DP124" s="987"/>
      <c r="DQ124" s="985" t="s">
        <v>463</v>
      </c>
      <c r="DR124" s="986"/>
      <c r="DS124" s="986"/>
      <c r="DT124" s="986"/>
      <c r="DU124" s="987"/>
      <c r="DV124" s="988" t="s">
        <v>128</v>
      </c>
      <c r="DW124" s="989"/>
      <c r="DX124" s="989"/>
      <c r="DY124" s="989"/>
      <c r="DZ124" s="990"/>
    </row>
    <row r="125" spans="1:130" s="230" customFormat="1" ht="26.25" customHeight="1" x14ac:dyDescent="0.15">
      <c r="A125" s="1063"/>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463</v>
      </c>
      <c r="AB125" s="959"/>
      <c r="AC125" s="959"/>
      <c r="AD125" s="959"/>
      <c r="AE125" s="960"/>
      <c r="AF125" s="961" t="s">
        <v>483</v>
      </c>
      <c r="AG125" s="959"/>
      <c r="AH125" s="959"/>
      <c r="AI125" s="959"/>
      <c r="AJ125" s="960"/>
      <c r="AK125" s="961" t="s">
        <v>463</v>
      </c>
      <c r="AL125" s="959"/>
      <c r="AM125" s="959"/>
      <c r="AN125" s="959"/>
      <c r="AO125" s="960"/>
      <c r="AP125" s="962" t="s">
        <v>463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476</v>
      </c>
      <c r="DH125" s="931"/>
      <c r="DI125" s="931"/>
      <c r="DJ125" s="931"/>
      <c r="DK125" s="931"/>
      <c r="DL125" s="931" t="s">
        <v>463</v>
      </c>
      <c r="DM125" s="931"/>
      <c r="DN125" s="931"/>
      <c r="DO125" s="931"/>
      <c r="DP125" s="931"/>
      <c r="DQ125" s="931" t="s">
        <v>476</v>
      </c>
      <c r="DR125" s="931"/>
      <c r="DS125" s="931"/>
      <c r="DT125" s="931"/>
      <c r="DU125" s="931"/>
      <c r="DV125" s="932" t="s">
        <v>463</v>
      </c>
      <c r="DW125" s="932"/>
      <c r="DX125" s="932"/>
      <c r="DY125" s="932"/>
      <c r="DZ125" s="933"/>
    </row>
    <row r="126" spans="1:130" s="230" customFormat="1" ht="26.25" customHeight="1" thickBot="1" x14ac:dyDescent="0.2">
      <c r="A126" s="1063"/>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1189</v>
      </c>
      <c r="AB126" s="959"/>
      <c r="AC126" s="959"/>
      <c r="AD126" s="959"/>
      <c r="AE126" s="960"/>
      <c r="AF126" s="961">
        <v>2017</v>
      </c>
      <c r="AG126" s="959"/>
      <c r="AH126" s="959"/>
      <c r="AI126" s="959"/>
      <c r="AJ126" s="960"/>
      <c r="AK126" s="961" t="s">
        <v>128</v>
      </c>
      <c r="AL126" s="959"/>
      <c r="AM126" s="959"/>
      <c r="AN126" s="959"/>
      <c r="AO126" s="960"/>
      <c r="AP126" s="962" t="s">
        <v>465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128</v>
      </c>
      <c r="DH126" s="926"/>
      <c r="DI126" s="926"/>
      <c r="DJ126" s="926"/>
      <c r="DK126" s="926"/>
      <c r="DL126" s="926" t="s">
        <v>463</v>
      </c>
      <c r="DM126" s="926"/>
      <c r="DN126" s="926"/>
      <c r="DO126" s="926"/>
      <c r="DP126" s="926"/>
      <c r="DQ126" s="926" t="s">
        <v>128</v>
      </c>
      <c r="DR126" s="926"/>
      <c r="DS126" s="926"/>
      <c r="DT126" s="926"/>
      <c r="DU126" s="926"/>
      <c r="DV126" s="927" t="s">
        <v>465</v>
      </c>
      <c r="DW126" s="927"/>
      <c r="DX126" s="927"/>
      <c r="DY126" s="927"/>
      <c r="DZ126" s="928"/>
    </row>
    <row r="127" spans="1:130" s="230" customFormat="1" ht="26.25" customHeight="1" x14ac:dyDescent="0.15">
      <c r="A127" s="1064"/>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93</v>
      </c>
      <c r="AB127" s="959"/>
      <c r="AC127" s="959"/>
      <c r="AD127" s="959"/>
      <c r="AE127" s="960"/>
      <c r="AF127" s="961">
        <v>107</v>
      </c>
      <c r="AG127" s="959"/>
      <c r="AH127" s="959"/>
      <c r="AI127" s="959"/>
      <c r="AJ127" s="960"/>
      <c r="AK127" s="961" t="s">
        <v>476</v>
      </c>
      <c r="AL127" s="959"/>
      <c r="AM127" s="959"/>
      <c r="AN127" s="959"/>
      <c r="AO127" s="960"/>
      <c r="AP127" s="962" t="s">
        <v>128</v>
      </c>
      <c r="AQ127" s="963"/>
      <c r="AR127" s="963"/>
      <c r="AS127" s="963"/>
      <c r="AT127" s="964"/>
      <c r="AU127" s="232"/>
      <c r="AV127" s="232"/>
      <c r="AW127" s="232"/>
      <c r="AX127" s="1037" t="s">
        <v>488</v>
      </c>
      <c r="AY127" s="1038"/>
      <c r="AZ127" s="1038"/>
      <c r="BA127" s="1038"/>
      <c r="BB127" s="1038"/>
      <c r="BC127" s="1038"/>
      <c r="BD127" s="1038"/>
      <c r="BE127" s="1039"/>
      <c r="BF127" s="1040" t="s">
        <v>489</v>
      </c>
      <c r="BG127" s="1038"/>
      <c r="BH127" s="1038"/>
      <c r="BI127" s="1038"/>
      <c r="BJ127" s="1038"/>
      <c r="BK127" s="1038"/>
      <c r="BL127" s="1039"/>
      <c r="BM127" s="1040" t="s">
        <v>490</v>
      </c>
      <c r="BN127" s="1038"/>
      <c r="BO127" s="1038"/>
      <c r="BP127" s="1038"/>
      <c r="BQ127" s="1038"/>
      <c r="BR127" s="1038"/>
      <c r="BS127" s="1039"/>
      <c r="BT127" s="1040" t="s">
        <v>491</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463</v>
      </c>
      <c r="DH127" s="926"/>
      <c r="DI127" s="926"/>
      <c r="DJ127" s="926"/>
      <c r="DK127" s="926"/>
      <c r="DL127" s="926" t="s">
        <v>128</v>
      </c>
      <c r="DM127" s="926"/>
      <c r="DN127" s="926"/>
      <c r="DO127" s="926"/>
      <c r="DP127" s="926"/>
      <c r="DQ127" s="926" t="s">
        <v>476</v>
      </c>
      <c r="DR127" s="926"/>
      <c r="DS127" s="926"/>
      <c r="DT127" s="926"/>
      <c r="DU127" s="926"/>
      <c r="DV127" s="927" t="s">
        <v>463</v>
      </c>
      <c r="DW127" s="927"/>
      <c r="DX127" s="927"/>
      <c r="DY127" s="927"/>
      <c r="DZ127" s="928"/>
    </row>
    <row r="128" spans="1:130" s="230" customFormat="1" ht="26.25" customHeight="1" thickBot="1" x14ac:dyDescent="0.2">
      <c r="A128" s="1047" t="s">
        <v>493</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494</v>
      </c>
      <c r="X128" s="1049"/>
      <c r="Y128" s="1049"/>
      <c r="Z128" s="1050"/>
      <c r="AA128" s="1051">
        <v>39982</v>
      </c>
      <c r="AB128" s="1052"/>
      <c r="AC128" s="1052"/>
      <c r="AD128" s="1052"/>
      <c r="AE128" s="1053"/>
      <c r="AF128" s="1054">
        <v>44520</v>
      </c>
      <c r="AG128" s="1052"/>
      <c r="AH128" s="1052"/>
      <c r="AI128" s="1052"/>
      <c r="AJ128" s="1053"/>
      <c r="AK128" s="1054">
        <v>37930</v>
      </c>
      <c r="AL128" s="1052"/>
      <c r="AM128" s="1052"/>
      <c r="AN128" s="1052"/>
      <c r="AO128" s="1053"/>
      <c r="AP128" s="1055"/>
      <c r="AQ128" s="1056"/>
      <c r="AR128" s="1056"/>
      <c r="AS128" s="1056"/>
      <c r="AT128" s="1057"/>
      <c r="AU128" s="232"/>
      <c r="AV128" s="232"/>
      <c r="AW128" s="232"/>
      <c r="AX128" s="896" t="s">
        <v>495</v>
      </c>
      <c r="AY128" s="897"/>
      <c r="AZ128" s="897"/>
      <c r="BA128" s="897"/>
      <c r="BB128" s="897"/>
      <c r="BC128" s="897"/>
      <c r="BD128" s="897"/>
      <c r="BE128" s="898"/>
      <c r="BF128" s="1058" t="s">
        <v>463</v>
      </c>
      <c r="BG128" s="1059"/>
      <c r="BH128" s="1059"/>
      <c r="BI128" s="1059"/>
      <c r="BJ128" s="1059"/>
      <c r="BK128" s="1059"/>
      <c r="BL128" s="1060"/>
      <c r="BM128" s="1058">
        <v>13.01</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496</v>
      </c>
      <c r="CQ128" s="740"/>
      <c r="CR128" s="740"/>
      <c r="CS128" s="740"/>
      <c r="CT128" s="740"/>
      <c r="CU128" s="740"/>
      <c r="CV128" s="740"/>
      <c r="CW128" s="740"/>
      <c r="CX128" s="740"/>
      <c r="CY128" s="740"/>
      <c r="CZ128" s="740"/>
      <c r="DA128" s="740"/>
      <c r="DB128" s="740"/>
      <c r="DC128" s="740"/>
      <c r="DD128" s="740"/>
      <c r="DE128" s="740"/>
      <c r="DF128" s="1042"/>
      <c r="DG128" s="1043" t="s">
        <v>463</v>
      </c>
      <c r="DH128" s="1044"/>
      <c r="DI128" s="1044"/>
      <c r="DJ128" s="1044"/>
      <c r="DK128" s="1044"/>
      <c r="DL128" s="1044" t="s">
        <v>128</v>
      </c>
      <c r="DM128" s="1044"/>
      <c r="DN128" s="1044"/>
      <c r="DO128" s="1044"/>
      <c r="DP128" s="1044"/>
      <c r="DQ128" s="1044" t="s">
        <v>463</v>
      </c>
      <c r="DR128" s="1044"/>
      <c r="DS128" s="1044"/>
      <c r="DT128" s="1044"/>
      <c r="DU128" s="1044"/>
      <c r="DV128" s="1045" t="s">
        <v>465</v>
      </c>
      <c r="DW128" s="1045"/>
      <c r="DX128" s="1045"/>
      <c r="DY128" s="1045"/>
      <c r="DZ128" s="1046"/>
    </row>
    <row r="129" spans="1:131" s="230"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12363184</v>
      </c>
      <c r="AB129" s="959"/>
      <c r="AC129" s="959"/>
      <c r="AD129" s="959"/>
      <c r="AE129" s="960"/>
      <c r="AF129" s="961">
        <v>12802894</v>
      </c>
      <c r="AG129" s="959"/>
      <c r="AH129" s="959"/>
      <c r="AI129" s="959"/>
      <c r="AJ129" s="960"/>
      <c r="AK129" s="961">
        <v>12365400</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128</v>
      </c>
      <c r="BG129" s="1067"/>
      <c r="BH129" s="1067"/>
      <c r="BI129" s="1067"/>
      <c r="BJ129" s="1067"/>
      <c r="BK129" s="1067"/>
      <c r="BL129" s="1068"/>
      <c r="BM129" s="1066">
        <v>18.010000000000002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1944834</v>
      </c>
      <c r="AB130" s="959"/>
      <c r="AC130" s="959"/>
      <c r="AD130" s="959"/>
      <c r="AE130" s="960"/>
      <c r="AF130" s="961">
        <v>1942566</v>
      </c>
      <c r="AG130" s="959"/>
      <c r="AH130" s="959"/>
      <c r="AI130" s="959"/>
      <c r="AJ130" s="960"/>
      <c r="AK130" s="961">
        <v>1898931</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11.5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10418350</v>
      </c>
      <c r="AB131" s="986"/>
      <c r="AC131" s="986"/>
      <c r="AD131" s="986"/>
      <c r="AE131" s="987"/>
      <c r="AF131" s="985">
        <v>10860328</v>
      </c>
      <c r="AG131" s="986"/>
      <c r="AH131" s="986"/>
      <c r="AI131" s="986"/>
      <c r="AJ131" s="987"/>
      <c r="AK131" s="985">
        <v>10466469</v>
      </c>
      <c r="AL131" s="986"/>
      <c r="AM131" s="986"/>
      <c r="AN131" s="986"/>
      <c r="AO131" s="987"/>
      <c r="AP131" s="1110"/>
      <c r="AQ131" s="1111"/>
      <c r="AR131" s="1111"/>
      <c r="AS131" s="1111"/>
      <c r="AT131" s="1112"/>
      <c r="AU131" s="233"/>
      <c r="AV131" s="233"/>
      <c r="AW131" s="233"/>
      <c r="AX131" s="1083" t="s">
        <v>503</v>
      </c>
      <c r="AY131" s="740"/>
      <c r="AZ131" s="740"/>
      <c r="BA131" s="740"/>
      <c r="BB131" s="740"/>
      <c r="BC131" s="740"/>
      <c r="BD131" s="740"/>
      <c r="BE131" s="1042"/>
      <c r="BF131" s="1084">
        <v>31.7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11.50340505</v>
      </c>
      <c r="AB132" s="1097"/>
      <c r="AC132" s="1097"/>
      <c r="AD132" s="1097"/>
      <c r="AE132" s="1098"/>
      <c r="AF132" s="1099">
        <v>10.873502159999999</v>
      </c>
      <c r="AG132" s="1097"/>
      <c r="AH132" s="1097"/>
      <c r="AI132" s="1097"/>
      <c r="AJ132" s="1098"/>
      <c r="AK132" s="1099">
        <v>12.325130850000001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11.3</v>
      </c>
      <c r="AB133" s="1080"/>
      <c r="AC133" s="1080"/>
      <c r="AD133" s="1080"/>
      <c r="AE133" s="1081"/>
      <c r="AF133" s="1079">
        <v>11.5</v>
      </c>
      <c r="AG133" s="1080"/>
      <c r="AH133" s="1080"/>
      <c r="AI133" s="1080"/>
      <c r="AJ133" s="1081"/>
      <c r="AK133" s="1079">
        <v>11.5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16TLMGRJReRspNO9xXkFKyRoIW/FSe3d/6P02+jB/iH2Wt+WEW8j68F5fU5cOjNqfZ8WXDl5JuNPKkpGlqv9A==" saltValue="2uPOSvmvibc0n0+FbV4j7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uKd9d4C5tRRG5UbCK4L6b/NGwBZH3FJq8F5Wo4ZuuP7C1fVk153lG5uNsovb+fepkKdxDj1YTfze1CZGZ5R1Q==" saltValue="xrid7H9otO5EO37uuSEO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BreakPreview" zoomScale="70" zoomScaleNormal="100" zoomScaleSheetLayoutView="70"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IFysVRqhZY++CjLRJZPC55PrLiTMEGR1MtprWD2fh/OIrdDQqXV/IdRECa1guw+3Bt7e/9lpvU86XOTAEtF+g==" saltValue="o5/+AoXWtwP/b8OQ3tY6o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3620113</v>
      </c>
      <c r="AP9" s="281">
        <v>82133</v>
      </c>
      <c r="AQ9" s="282">
        <v>88339</v>
      </c>
      <c r="AR9" s="283">
        <v>-7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32305</v>
      </c>
      <c r="AP10" s="284">
        <v>733</v>
      </c>
      <c r="AQ10" s="285">
        <v>7842</v>
      </c>
      <c r="AR10" s="286">
        <v>-90.7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v>55394</v>
      </c>
      <c r="AP11" s="284">
        <v>1257</v>
      </c>
      <c r="AQ11" s="285">
        <v>2321</v>
      </c>
      <c r="AR11" s="286">
        <v>-45.8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518</v>
      </c>
      <c r="AL12" s="1117"/>
      <c r="AM12" s="1117"/>
      <c r="AN12" s="1118"/>
      <c r="AO12" s="284" t="s">
        <v>519</v>
      </c>
      <c r="AP12" s="284" t="s">
        <v>519</v>
      </c>
      <c r="AQ12" s="285">
        <v>10</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172637</v>
      </c>
      <c r="AP13" s="284">
        <v>3917</v>
      </c>
      <c r="AQ13" s="285">
        <v>2936</v>
      </c>
      <c r="AR13" s="286">
        <v>33.4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30267</v>
      </c>
      <c r="AP14" s="284">
        <v>687</v>
      </c>
      <c r="AQ14" s="285">
        <v>1649</v>
      </c>
      <c r="AR14" s="286">
        <v>-58.3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-417655</v>
      </c>
      <c r="AP15" s="284">
        <v>-9476</v>
      </c>
      <c r="AQ15" s="285">
        <v>-5997</v>
      </c>
      <c r="AR15" s="286">
        <v>58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3493061</v>
      </c>
      <c r="AP16" s="284">
        <v>79251</v>
      </c>
      <c r="AQ16" s="285">
        <v>97102</v>
      </c>
      <c r="AR16" s="286">
        <v>-18.399999999999999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8.08</v>
      </c>
      <c r="AP21" s="298">
        <v>8.91</v>
      </c>
      <c r="AQ21" s="299">
        <v>-0.83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98</v>
      </c>
      <c r="AP22" s="303">
        <v>97.5</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2450866</v>
      </c>
      <c r="AP32" s="312">
        <v>55605</v>
      </c>
      <c r="AQ32" s="313">
        <v>55264</v>
      </c>
      <c r="AR32" s="314">
        <v>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519</v>
      </c>
      <c r="AP34" s="312" t="s">
        <v>519</v>
      </c>
      <c r="AQ34" s="313">
        <v>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715419</v>
      </c>
      <c r="AP35" s="312">
        <v>16231</v>
      </c>
      <c r="AQ35" s="313">
        <v>18522</v>
      </c>
      <c r="AR35" s="314">
        <v>-12.4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47582</v>
      </c>
      <c r="AP36" s="312">
        <v>1080</v>
      </c>
      <c r="AQ36" s="313">
        <v>2744</v>
      </c>
      <c r="AR36" s="314">
        <v>-60.6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v>13000</v>
      </c>
      <c r="AP37" s="312">
        <v>295</v>
      </c>
      <c r="AQ37" s="313">
        <v>519</v>
      </c>
      <c r="AR37" s="314">
        <v>-43.2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t="s">
        <v>519</v>
      </c>
      <c r="AP38" s="315" t="s">
        <v>519</v>
      </c>
      <c r="AQ38" s="316">
        <v>4</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v>-37930</v>
      </c>
      <c r="AP39" s="312">
        <v>-861</v>
      </c>
      <c r="AQ39" s="313">
        <v>-3996</v>
      </c>
      <c r="AR39" s="314">
        <v>-78.5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-1898931</v>
      </c>
      <c r="AP40" s="312">
        <v>-43083</v>
      </c>
      <c r="AQ40" s="313">
        <v>-50182</v>
      </c>
      <c r="AR40" s="314">
        <v>-14.1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1290006</v>
      </c>
      <c r="AP41" s="312">
        <v>29268</v>
      </c>
      <c r="AQ41" s="313">
        <v>22892</v>
      </c>
      <c r="AR41" s="314">
        <v>27.9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2152550</v>
      </c>
      <c r="AN51" s="334">
        <v>45283</v>
      </c>
      <c r="AO51" s="335">
        <v>2.2000000000000002</v>
      </c>
      <c r="AP51" s="336">
        <v>69729</v>
      </c>
      <c r="AQ51" s="337">
        <v>1.8</v>
      </c>
      <c r="AR51" s="338">
        <v>0.4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930499</v>
      </c>
      <c r="AN52" s="342">
        <v>19575</v>
      </c>
      <c r="AO52" s="343">
        <v>-10.9</v>
      </c>
      <c r="AP52" s="344">
        <v>38908</v>
      </c>
      <c r="AQ52" s="345">
        <v>14</v>
      </c>
      <c r="AR52" s="346">
        <v>-24.9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4262474</v>
      </c>
      <c r="AN53" s="334">
        <v>91211</v>
      </c>
      <c r="AO53" s="335">
        <v>101.4</v>
      </c>
      <c r="AP53" s="336">
        <v>74581</v>
      </c>
      <c r="AQ53" s="337">
        <v>7</v>
      </c>
      <c r="AR53" s="338">
        <v>94.4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953570</v>
      </c>
      <c r="AN54" s="342">
        <v>20405</v>
      </c>
      <c r="AO54" s="343">
        <v>4.2</v>
      </c>
      <c r="AP54" s="344">
        <v>41563</v>
      </c>
      <c r="AQ54" s="345">
        <v>6.8</v>
      </c>
      <c r="AR54" s="346">
        <v>-2.6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4686370</v>
      </c>
      <c r="AN55" s="334">
        <v>102173</v>
      </c>
      <c r="AO55" s="335">
        <v>12</v>
      </c>
      <c r="AP55" s="336">
        <v>76347</v>
      </c>
      <c r="AQ55" s="337">
        <v>2.4</v>
      </c>
      <c r="AR55" s="338">
        <v>9.6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1357766</v>
      </c>
      <c r="AN56" s="342">
        <v>29602</v>
      </c>
      <c r="AO56" s="343">
        <v>45.1</v>
      </c>
      <c r="AP56" s="344">
        <v>41762</v>
      </c>
      <c r="AQ56" s="345">
        <v>0.5</v>
      </c>
      <c r="AR56" s="346">
        <v>44.6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4563574</v>
      </c>
      <c r="AN57" s="334">
        <v>101625</v>
      </c>
      <c r="AO57" s="335">
        <v>-0.5</v>
      </c>
      <c r="AP57" s="336">
        <v>69604</v>
      </c>
      <c r="AQ57" s="337">
        <v>-8.8000000000000007</v>
      </c>
      <c r="AR57" s="338">
        <v>8.3000000000000007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1762929</v>
      </c>
      <c r="AN58" s="342">
        <v>39258</v>
      </c>
      <c r="AO58" s="343">
        <v>32.6</v>
      </c>
      <c r="AP58" s="344">
        <v>36247</v>
      </c>
      <c r="AQ58" s="345">
        <v>-13.2</v>
      </c>
      <c r="AR58" s="346">
        <v>45.8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4568754</v>
      </c>
      <c r="AN59" s="334">
        <v>103656</v>
      </c>
      <c r="AO59" s="335">
        <v>2</v>
      </c>
      <c r="AP59" s="336">
        <v>68410</v>
      </c>
      <c r="AQ59" s="337">
        <v>-1.7</v>
      </c>
      <c r="AR59" s="338">
        <v>3.7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1453080</v>
      </c>
      <c r="AN60" s="342">
        <v>32968</v>
      </c>
      <c r="AO60" s="343">
        <v>-16</v>
      </c>
      <c r="AP60" s="344">
        <v>35086</v>
      </c>
      <c r="AQ60" s="345">
        <v>-3.2</v>
      </c>
      <c r="AR60" s="346">
        <v>-12.8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4046744</v>
      </c>
      <c r="AN61" s="349">
        <v>88790</v>
      </c>
      <c r="AO61" s="350">
        <v>23.4</v>
      </c>
      <c r="AP61" s="351">
        <v>71734</v>
      </c>
      <c r="AQ61" s="352">
        <v>0.1</v>
      </c>
      <c r="AR61" s="338">
        <v>23.3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1291569</v>
      </c>
      <c r="AN62" s="342">
        <v>28362</v>
      </c>
      <c r="AO62" s="343">
        <v>11</v>
      </c>
      <c r="AP62" s="344">
        <v>38713</v>
      </c>
      <c r="AQ62" s="345">
        <v>1</v>
      </c>
      <c r="AR62" s="346">
        <v>10</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jc/O8HkywVIDuD64p/RLb5X7JVxh8V7yVPyV5GpepwKqcW6TqClOq8g3ijlHX8M6QXRsrSnMsfooYsW7OY1WQ==" saltValue="rreKAFTJ9id2YSX7GJjX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qZsaGv7wZsJpbccqLcg9QudrVSAiAnlfrGGYPNj7YWa+dYQBr5RLNH2uKAetC2QUPgOl8EfmRzcwZ/sraoXpZQ==" saltValue="zH/qbGv6hS8KAIWypWmx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Jk+R89q8WHzUsSNmqlO8NY0tYt4M/mDZLJFvk/a1moTv8PjEPm+pr+t030cjMt37IlJjA7TNWLAe1oFfOO3xsg==" saltValue="DZWnHvOQsMmMFj0gxNvg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22.58</v>
      </c>
      <c r="G47" s="12">
        <v>24.51</v>
      </c>
      <c r="H47" s="12">
        <v>24.18</v>
      </c>
      <c r="I47" s="12">
        <v>26.68</v>
      </c>
      <c r="J47" s="13">
        <v>27.66</v>
      </c>
    </row>
    <row r="48" spans="2:10" ht="57.75" customHeight="1" x14ac:dyDescent="0.15">
      <c r="B48" s="14"/>
      <c r="C48" s="1141" t="s">
        <v>4</v>
      </c>
      <c r="D48" s="1141"/>
      <c r="E48" s="1142"/>
      <c r="F48" s="15">
        <v>7.2</v>
      </c>
      <c r="G48" s="16">
        <v>6.52</v>
      </c>
      <c r="H48" s="16">
        <v>7.95</v>
      </c>
      <c r="I48" s="16">
        <v>4.74</v>
      </c>
      <c r="J48" s="17">
        <v>7.95</v>
      </c>
    </row>
    <row r="49" spans="2:10" ht="57.75" customHeight="1" thickBot="1" x14ac:dyDescent="0.2">
      <c r="B49" s="18"/>
      <c r="C49" s="1143" t="s">
        <v>5</v>
      </c>
      <c r="D49" s="1143"/>
      <c r="E49" s="1144"/>
      <c r="F49" s="19">
        <v>0.31</v>
      </c>
      <c r="G49" s="20">
        <v>1.56</v>
      </c>
      <c r="H49" s="20">
        <v>1.73</v>
      </c>
      <c r="I49" s="20">
        <v>0.52</v>
      </c>
      <c r="J49" s="21">
        <v>3.07</v>
      </c>
    </row>
    <row r="50" spans="2:10" x14ac:dyDescent="0.15"/>
  </sheetData>
  <sheetProtection algorithmName="SHA-512" hashValue="Srh9rJuR1bPtJOR7xxmL7ccWdbkC1Kt8iyc91x0WA2qZSTO2nYxr2uTx/nCiFAUQQs6ZCvfAEtqLQN0HIDAa2A==" saltValue="LvPBf5uwJBmzak0jpWmu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2024-03-14T02:14:27Z</dcterms:created>
  <dcterms:modified xsi:type="dcterms:W3CDTF">2024-03-22T02:47:59Z</dcterms:modified>
  <cp:category/>
</cp:coreProperties>
</file>