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work\00work\平成２８年度\H28　各種照会・回答ほか\各種回答・照会\20160331【市町村支援課】FW【総務省】平成26年度財政状況資料集の作成及び提出について\03　回答\"/>
    </mc:Choice>
  </mc:AlternateContent>
  <workbookProtection workbookPassword="979D" lockStructure="1"/>
  <bookViews>
    <workbookView xWindow="0" yWindow="0" windowWidth="28800" windowHeight="1303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BE36" i="9"/>
  <c r="AM36" i="9"/>
  <c r="C36" i="9"/>
  <c r="CO35" i="9"/>
  <c r="BW35" i="9"/>
  <c r="BE35" i="9"/>
  <c r="CO34" i="9"/>
  <c r="BW34" i="9"/>
  <c r="C34" i="9"/>
  <c r="C35" i="9" s="1"/>
  <c r="U34" i="9" l="1"/>
  <c r="U35" i="9" s="1"/>
  <c r="U36" i="9" s="1"/>
  <c r="U37"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<sst xmlns="http://schemas.openxmlformats.org/spreadsheetml/2006/main" count="924" uniqueCount="532">
  <si>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</si>
  <si>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</si>
  <si>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</si>
  <si>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</si>
  <si>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</si>
  <si>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</si>
  <si>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</si>
  <si>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</si>
  <si>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</si>
  <si>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</si>
  <si>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</si>
  <si>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</si>
  <si>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</si>
  <si>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</si>
  <si>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</si>
  <si>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</si>
  <si>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</si>
  <si>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</si>
  <si>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</si>
  <si>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</si>
  <si>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</si>
  <si>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</si>
  <si>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</si>
  <si>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</si>
  <si>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</si>
  <si>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</si>
  <si>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</si>
  <si>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</si>
  <si>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</si>
  <si>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</si>
  <si>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</si>
  <si>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</si>
  <si>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</si>
  <si>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</si>
  <si>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</si>
  <si>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</si>
  <si>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</si>
  <si>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</si>
  <si>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</si>
  <si>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</si>
  <si>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</si>
  <si>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</si>
  <si>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</si>
  <si>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</si>
  <si>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</si>
  <si>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</si>
  <si>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</si>
  <si>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</si>
  <si>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</si>
  <si>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</si>
  <si>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</si>
  <si>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</si>
  <si>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</si>
  <si>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</si>
  <si>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</si>
  <si>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</si>
  <si>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</si>
  <si>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</si>
  <si>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</si>
  <si>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</si>
  <si>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</si>
  <si>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</si>
  <si>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</si>
  <si>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</si>
  <si>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</si>
  <si>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</si>
  <si>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</si>
  <si>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</si>
  <si>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</si>
  <si>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</si>
  <si>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</si>
  <si>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</si>
  <si>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</si>
  <si>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</si>
  <si>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</si>
  <si>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</si>
  <si>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</si>
  <si>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</si>
  <si>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</si>
  <si>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</si>
  <si>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</si>
  <si>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</si>
  <si>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氷見市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</si>
  <si>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</si>
  <si>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</si>
  <si>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</si>
  <si>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</si>
  <si>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</si>
  <si>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</si>
  <si>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</si>
  <si>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</si>
  <si>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</si>
  <si>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</si>
  <si>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</si>
  <si>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</si>
  <si>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</si>
  <si>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</si>
  <si>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</si>
  <si>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</si>
  <si>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</si>
  <si>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</si>
  <si>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</si>
  <si>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</si>
  <si>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</si>
  <si>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</si>
  <si>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</si>
  <si>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</si>
  <si>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</si>
  <si>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</si>
  <si>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-5.1</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</si>
  <si>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</si>
  <si>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</si>
  <si>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</si>
  <si>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</si>
  <si>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</si>
  <si>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</si>
  <si>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</si>
  <si>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</si>
  <si>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</si>
  <si>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</si>
  <si>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</si>
  <si>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</si>
  <si>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</si>
  <si>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</si>
  <si>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</si>
  <si>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</si>
  <si>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</si>
  <si>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</si>
  <si>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</si>
  <si>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</si>
  <si>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</si>
  <si>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</si>
  <si>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</si>
  <si>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</si>
  <si>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</si>
  <si>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</si>
  <si>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</si>
  <si>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</si>
  <si>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</si>
  <si>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</si>
  <si>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</si>
  <si>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</si>
  <si>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</si>
  <si>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</si>
  <si>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</si>
  <si>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</si>
  <si>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</si>
  <si>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</si>
  <si>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</si>
  <si>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</si>
  <si>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</si>
  <si>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</si>
  <si>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</si>
  <si>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</si>
  <si>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</si>
  <si>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</si>
  <si>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</si>
  <si>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</si>
  <si>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</si>
  <si>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</si>
  <si>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</si>
  <si>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</si>
  <si>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</si>
  <si>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</si>
  <si>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</si>
  <si>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</si>
  <si>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</si>
  <si>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</si>
  <si>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</si>
  <si>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</si>
  <si>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</si>
  <si>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</si>
  <si>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</si>
  <si>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</si>
  <si>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</si>
  <si>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</si>
  <si>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</si>
  <si>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</si>
  <si>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</si>
  <si>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</si>
  <si>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</si>
  <si>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</si>
  <si>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</si>
  <si>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</si>
  <si>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</si>
  <si>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</si>
  <si>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</si>
  <si>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</si>
  <si>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</si>
  <si>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</si>
  <si>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</si>
  <si>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</si>
  <si>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</si>
  <si>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</si>
  <si>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</si>
  <si>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</si>
  <si>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富山県氷見市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</si>
  <si>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</si>
  <si>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</si>
  <si>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</si>
  <si>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</si>
  <si>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</si>
  <si>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</si>
  <si>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</si>
  <si>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</si>
  <si>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</si>
  <si>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</si>
  <si>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</si>
  <si>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</si>
  <si>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</si>
  <si>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</si>
  <si>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</si>
  <si>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</si>
  <si>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</si>
  <si>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</si>
  <si>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</si>
  <si>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</si>
  <si>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</si>
  <si>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</si>
  <si>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</si>
  <si>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</si>
  <si>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</si>
  <si>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</si>
  <si>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</si>
  <si>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</si>
  <si>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</si>
  <si>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</si>
  <si>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</si>
  <si>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</si>
  <si>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</si>
  <si>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</si>
  <si>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</si>
  <si>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</si>
  <si>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</si>
  <si>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</si>
  <si>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</si>
  <si>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</si>
  <si>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</si>
  <si>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</si>
  <si>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</si>
  <si>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</si>
  <si>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</si>
  <si>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</si>
  <si>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</si>
  <si>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</si>
  <si>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</si>
  <si>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</si>
  <si>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</si>
  <si>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</si>
  <si>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</si>
  <si>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</si>
  <si>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</si>
  <si>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</si>
  <si>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</si>
  <si>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</si>
  <si>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</si>
  <si>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</si>
  <si>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</si>
  <si>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</si>
  <si>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</si>
  <si>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</si>
  <si>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</si>
  <si>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</si>
  <si>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</si>
  <si>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</si>
  <si>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</si>
  <si>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</si>
  <si>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</si>
  <si>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</si>
  <si>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</si>
  <si>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</si>
  <si>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</si>
  <si>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</si>
  <si>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</si>
  <si>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</si>
  <si>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</si>
  <si>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</si>
  <si>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</si>
  <si>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</si>
  <si>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</si>
  <si>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</si>
  <si>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</si>
  <si>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</si>
  <si>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</si>
  <si>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</si>
  <si>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</si>
  <si>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</si>
  <si>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</si>
  <si>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</si>
  <si>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</si>
  <si>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</si>
  <si>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</si>
  <si>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</si>
  <si>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</si>
  <si>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</si>
  <si>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</si>
  <si>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</si>
  <si>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</si>
  <si>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</si>
  <si>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</si>
  <si>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</si>
  <si>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</si>
  <si>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</si>
  <si>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</si>
  <si>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</si>
  <si>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</si>
  <si>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</si>
  <si>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</si>
  <si>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</si>
  <si>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</si>
  <si>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</si>
  <si>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</si>
  <si>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</si>
  <si>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</si>
  <si>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</si>
  <si>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</si>
  <si>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</si>
  <si>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</si>
  <si>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</si>
  <si>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</si>
  <si>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</si>
  <si>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</si>
  <si>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</si>
  <si>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</si>
  <si>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</si>
  <si>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</si>
  <si>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</si>
  <si>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</si>
  <si>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</si>
  <si>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</si>
  <si>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</si>
  <si>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</si>
  <si>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</si>
  <si>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</si>
  <si>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</si>
  <si>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</si>
  <si>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</si>
  <si>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</si>
  <si>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</si>
  <si>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</si>
  <si>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</si>
  <si>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</si>
  <si>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</si>
  <si>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</si>
  <si>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</si>
  <si>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富山県氷見市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</si>
  <si>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</si>
  <si>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</si>
  <si>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</si>
  <si>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</si>
  <si>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</si>
  <si>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</si>
  <si>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</si>
  <si>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</si>
  <si>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</si>
  <si>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</si>
  <si>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</si>
  <si>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</si>
  <si>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</si>
  <si>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</si>
  <si>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</si>
  <si>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</si>
  <si>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</si>
  <si>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</si>
  <si>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</si>
  <si>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</si>
  <si>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</si>
  <si>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</si>
  <si>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</si>
  <si>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</si>
  <si>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</si>
  <si>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</si>
  <si>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</si>
  <si>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</si>
  <si>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</si>
  <si>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</si>
  <si>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</si>
  <si>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</si>
  <si>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</si>
  <si>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</si>
  <si>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</si>
  <si>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</si>
  <si>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介護保険特別会計（介護サービス事業勘定）</t>
    <phoneticPr fontId="5"/>
  </si>
  <si>
    <t>後期高齢者医療事業特別会計</t>
    <phoneticPr fontId="5"/>
  </si>
  <si>
    <t>氷見市水道事業会計</t>
    <phoneticPr fontId="5"/>
  </si>
  <si>
    <t>法適用企業</t>
    <phoneticPr fontId="5"/>
  </si>
  <si>
    <t>氷見市病院事業会計</t>
    <phoneticPr fontId="5"/>
  </si>
  <si>
    <t>氷見市下水道特別会計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</si>
  <si>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</si>
  <si>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</si>
  <si>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</si>
  <si>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</si>
  <si>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</si>
  <si>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</si>
  <si>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</si>
  <si>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</si>
  <si>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</si>
  <si>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</si>
  <si>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</si>
  <si>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</si>
  <si>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</si>
  <si>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</si>
  <si>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</si>
  <si>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</si>
  <si>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</si>
  <si>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</si>
  <si>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</si>
  <si>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</si>
  <si>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</si>
  <si>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</si>
  <si>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</si>
  <si>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</si>
  <si>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</si>
  <si>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</si>
  <si>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</si>
  <si>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</si>
  <si>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</si>
  <si>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</si>
  <si>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</si>
  <si>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</si>
  <si>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</si>
  <si>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</si>
  <si>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</si>
  <si>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</si>
  <si>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</si>
  <si>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</si>
  <si>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</si>
  <si>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</si>
  <si>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</si>
  <si>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</si>
  <si>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</si>
  <si>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</si>
  <si>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</si>
  <si>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</si>
  <si>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</si>
  <si>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</si>
  <si>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</si>
  <si>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</si>
  <si>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</si>
  <si>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</si>
  <si>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</si>
  <si>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</si>
  <si>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</si>
  <si>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</si>
  <si>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</si>
  <si>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</si>
  <si>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</si>
  <si>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</si>
  <si>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</si>
  <si>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</si>
  <si>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</si>
  <si>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</si>
  <si>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</si>
  <si>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</si>
  <si>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</si>
  <si>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</si>
  <si>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</si>
  <si>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</si>
  <si>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</si>
  <si>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</si>
  <si>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</si>
  <si>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</si>
  <si>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</si>
  <si>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</si>
  <si>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</si>
  <si>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</si>
  <si>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</si>
  <si>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</si>
  <si>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</si>
  <si>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</si>
  <si>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</si>
  <si>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</si>
  <si>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</si>
  <si>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</si>
  <si>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</si>
  <si>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</si>
  <si>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</si>
  <si>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</si>
  <si>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</si>
  <si>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</si>
  <si>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</si>
  <si>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</si>
  <si>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</si>
  <si>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</si>
  <si>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</si>
  <si>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</si>
  <si>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</si>
  <si>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</si>
  <si>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</si>
  <si>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</si>
  <si>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</si>
  <si>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</si>
  <si>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</si>
  <si>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</si>
  <si>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</si>
  <si>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</si>
  <si>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</si>
  <si>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</si>
  <si>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</si>
  <si>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</si>
  <si>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</si>
  <si>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</si>
  <si>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</si>
  <si>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</si>
  <si>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</si>
  <si>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</si>
  <si>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</si>
  <si>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</si>
  <si>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</si>
  <si>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</si>
  <si>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</si>
  <si>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</si>
  <si>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</si>
  <si>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</si>
  <si>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</si>
  <si>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</si>
  <si>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</si>
  <si>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</si>
  <si>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</si>
  <si>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</si>
  <si>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</si>
  <si>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</si>
  <si>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氷見市水道事業会計</t>
  </si>
  <si>
    <t>一般会計</t>
  </si>
  <si>
    <t>介護保険特別会計（保険事業勘定）</t>
  </si>
  <si>
    <t>国民健康保険特別会計</t>
  </si>
  <si>
    <t>氷見市下水道特別会計</t>
  </si>
  <si>
    <t>育英資金特別会計</t>
  </si>
  <si>
    <t>後期高齢者医療事業特別会計</t>
  </si>
  <si>
    <t>介護保険特別会計（介護サービス事業勘定）</t>
  </si>
  <si>
    <t>その他会計（赤字）</t>
  </si>
  <si>
    <t>その他会計（黒字）</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</si>
</sst>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55156</c:v>
                </c:pt>
                <c:pt idx="1">
                  <c:v>62440</c:v>
                </c:pt>
                <c:pt idx="2">
                  <c:v>75000</c:v>
                </c:pt>
                <c:pt idx="3">
                  <c:v>103032</c:v>
                </c:pt>
                <c:pt idx="4">
                  <c:v>64285</c:v>
                </c:pt>
              </c:numCache>
            </c:numRef>
          </c:val>
          <c:smooth val="0"/>
        </c:ser>
        <c:dLbls>
          <c:showLegendKey val="0"/>
          <c:showVal val="0"/>
          <c:showCatName val="0"/>
          <c:showSerName val="0"/>
          <c:showPercent val="0"/>
          <c:showBubbleSize val="0"/>
        </c:dLbls>
        <c:marker val="1"/>
        <c:smooth val="0"/>
        <c:axId val="232629456"/>
        <c:axId val="236027280"/>
      </c:lineChart>
      <c:catAx>
        <c:axId val="2326294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6027280"/>
        <c:crosses val="autoZero"/>
        <c:auto val="1"/>
        <c:lblAlgn val="ctr"/>
        <c:lblOffset val="100"/>
        <c:tickLblSkip val="1"/>
        <c:tickMarkSkip val="1"/>
        <c:noMultiLvlLbl val="0"/>
      </c:catAx>
      <c:valAx>
        <c:axId val="2360272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26294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5.7</c:v>
                </c:pt>
                <c:pt idx="1">
                  <c:v>4.54</c:v>
                </c:pt>
                <c:pt idx="2">
                  <c:v>4.9800000000000004</c:v>
                </c:pt>
                <c:pt idx="3">
                  <c:v>4.6399999999999997</c:v>
                </c:pt>
                <c:pt idx="4">
                  <c:v>5.97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5.01</c:v>
                </c:pt>
                <c:pt idx="1">
                  <c:v>6.87</c:v>
                </c:pt>
                <c:pt idx="2">
                  <c:v>15.61</c:v>
                </c:pt>
                <c:pt idx="3">
                  <c:v>16.13</c:v>
                </c:pt>
                <c:pt idx="4">
                  <c:v>18.05</c:v>
                </c:pt>
              </c:numCache>
            </c:numRef>
          </c:val>
        </c:ser>
        <c:dLbls>
          <c:showLegendKey val="0"/>
          <c:showVal val="0"/>
          <c:showCatName val="0"/>
          <c:showSerName val="0"/>
          <c:showPercent val="0"/>
          <c:showBubbleSize val="0"/>
        </c:dLbls>
        <c:gapWidth val="250"/>
        <c:overlap val="100"/>
        <c:axId val="234779600"/>
        <c:axId val="2322264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5.05</c:v>
                </c:pt>
                <c:pt idx="1">
                  <c:v>3.33</c:v>
                </c:pt>
                <c:pt idx="2">
                  <c:v>11.2</c:v>
                </c:pt>
                <c:pt idx="3">
                  <c:v>1.59</c:v>
                </c:pt>
                <c:pt idx="4">
                  <c:v>4.0199999999999996</c:v>
                </c:pt>
              </c:numCache>
            </c:numRef>
          </c:val>
          <c:smooth val="0"/>
        </c:ser>
        <c:dLbls>
          <c:showLegendKey val="0"/>
          <c:showVal val="0"/>
          <c:showCatName val="0"/>
          <c:showSerName val="0"/>
          <c:showPercent val="0"/>
          <c:showBubbleSize val="0"/>
        </c:dLbls>
        <c:marker val="1"/>
        <c:smooth val="0"/>
        <c:axId val="234779600"/>
        <c:axId val="232226432"/>
      </c:lineChart>
      <c:catAx>
        <c:axId val="234779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32226432"/>
        <c:crosses val="autoZero"/>
        <c:auto val="1"/>
        <c:lblAlgn val="ctr"/>
        <c:lblOffset val="100"/>
        <c:tickLblSkip val="1"/>
        <c:tickMarkSkip val="1"/>
        <c:noMultiLvlLbl val="0"/>
      </c:catAx>
      <c:valAx>
        <c:axId val="232226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4779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介護保険特別会計（介護サービス事業勘定）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0.08</c:v>
                </c:pt>
                <c:pt idx="4">
                  <c:v>#N/A</c:v>
                </c:pt>
                <c:pt idx="5">
                  <c:v>0.09</c:v>
                </c:pt>
                <c:pt idx="6">
                  <c:v>#N/A</c:v>
                </c:pt>
                <c:pt idx="7">
                  <c:v>0.01</c:v>
                </c:pt>
                <c:pt idx="8">
                  <c:v>#N/A</c:v>
                </c:pt>
                <c:pt idx="9">
                  <c:v>0.01</c:v>
                </c:pt>
              </c:numCache>
            </c:numRef>
          </c:val>
        </c:ser>
        <c:ser>
          <c:idx val="4"/>
          <c:order val="4"/>
          <c:tx>
            <c:strRef>
              <c:f>データシート!$A$31</c:f>
              <c:strCache>
                <c:ptCount val="1"/>
                <c:pt idx="0">
                  <c:v>育英資金特別会計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0.02</c:v>
                </c:pt>
              </c:numCache>
            </c:numRef>
          </c:val>
        </c:ser>
        <c:ser>
          <c:idx val="5"/>
          <c:order val="5"/>
          <c:tx>
            <c:strRef>
              <c:f>データシート!$A$32</c:f>
              <c:strCache>
                <c:ptCount val="1"/>
                <c:pt idx="0">
                  <c:v>氷見市下水道特別会計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0.03</c:v>
                </c:pt>
                <c:pt idx="4">
                  <c:v>#N/A</c:v>
                </c:pt>
                <c:pt idx="5">
                  <c:v>0.02</c:v>
                </c:pt>
                <c:pt idx="6">
                  <c:v>#N/A</c:v>
                </c:pt>
                <c:pt idx="7">
                  <c:v>0.02</c:v>
                </c:pt>
                <c:pt idx="8">
                  <c:v>#N/A</c:v>
                </c:pt>
                <c:pt idx="9">
                  <c:v>0.03</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2.95</c:v>
                </c:pt>
                <c:pt idx="2">
                  <c:v>#N/A</c:v>
                </c:pt>
                <c:pt idx="3">
                  <c:v>1.98</c:v>
                </c:pt>
                <c:pt idx="4">
                  <c:v>#N/A</c:v>
                </c:pt>
                <c:pt idx="5">
                  <c:v>1.78</c:v>
                </c:pt>
                <c:pt idx="6">
                  <c:v>#N/A</c:v>
                </c:pt>
                <c:pt idx="7">
                  <c:v>1.87</c:v>
                </c:pt>
                <c:pt idx="8">
                  <c:v>#N/A</c:v>
                </c:pt>
                <c:pt idx="9">
                  <c:v>0.92</c:v>
                </c:pt>
              </c:numCache>
            </c:numRef>
          </c:val>
        </c:ser>
        <c:ser>
          <c:idx val="7"/>
          <c:order val="7"/>
          <c:tx>
            <c:strRef>
              <c:f>データシート!$A$34</c:f>
              <c:strCache>
                <c:ptCount val="1"/>
                <c:pt idx="0">
                  <c:v>介護保険特別会計（保険事業勘定）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0.39</c:v>
                </c:pt>
                <c:pt idx="2">
                  <c:v>#N/A</c:v>
                </c:pt>
                <c:pt idx="3">
                  <c:v>0.55000000000000004</c:v>
                </c:pt>
                <c:pt idx="4">
                  <c:v>#N/A</c:v>
                </c:pt>
                <c:pt idx="5">
                  <c:v>0.94</c:v>
                </c:pt>
                <c:pt idx="6">
                  <c:v>#N/A</c:v>
                </c:pt>
                <c:pt idx="7">
                  <c:v>0.76</c:v>
                </c:pt>
                <c:pt idx="8">
                  <c:v>#N/A</c:v>
                </c:pt>
                <c:pt idx="9">
                  <c:v>0.97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5.69</c:v>
                </c:pt>
                <c:pt idx="2">
                  <c:v>#N/A</c:v>
                </c:pt>
                <c:pt idx="3">
                  <c:v>4.54</c:v>
                </c:pt>
                <c:pt idx="4">
                  <c:v>#N/A</c:v>
                </c:pt>
                <c:pt idx="5">
                  <c:v>4.97</c:v>
                </c:pt>
                <c:pt idx="6">
                  <c:v>#N/A</c:v>
                </c:pt>
                <c:pt idx="7">
                  <c:v>4.63</c:v>
                </c:pt>
                <c:pt idx="8">
                  <c:v>#N/A</c:v>
                </c:pt>
                <c:pt idx="9">
                  <c:v>5.94</c:v>
                </c:pt>
              </c:numCache>
            </c:numRef>
          </c:val>
        </c:ser>
        <c:ser>
          <c:idx val="9"/>
          <c:order val="9"/>
          <c:tx>
            <c:strRef>
              <c:f>データシート!$A$36</c:f>
              <c:strCache>
                <c:ptCount val="1"/>
                <c:pt idx="0">
                  <c:v>氷見市水道事業会計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6.95</c:v>
                </c:pt>
                <c:pt idx="2">
                  <c:v>#N/A</c:v>
                </c:pt>
                <c:pt idx="3">
                  <c:v>8.65</c:v>
                </c:pt>
                <c:pt idx="4">
                  <c:v>#N/A</c:v>
                </c:pt>
                <c:pt idx="5">
                  <c:v>9.81</c:v>
                </c:pt>
                <c:pt idx="6">
                  <c:v>#N/A</c:v>
                </c:pt>
                <c:pt idx="7">
                  <c:v>10.6</c:v>
                </c:pt>
                <c:pt idx="8">
                  <c:v>#N/A</c:v>
                </c:pt>
                <c:pt idx="9">
                  <c:v>11.44</c:v>
                </c:pt>
              </c:numCache>
            </c:numRef>
          </c:val>
        </c:ser>
        <c:dLbls>
          <c:showLegendKey val="0"/>
          <c:showVal val="0"/>
          <c:showCatName val="0"/>
          <c:showSerName val="0"/>
          <c:showPercent val="0"/>
          <c:showBubbleSize val="0"/>
        </c:dLbls>
        <c:gapWidth val="150"/>
        <c:overlap val="100"/>
        <c:axId val="184183040"/>
        <c:axId val="232557584"/>
      </c:barChart>
      <c:catAx>
        <c:axId val="184183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2557584"/>
        <c:crosses val="autoZero"/>
        <c:auto val="1"/>
        <c:lblAlgn val="ctr"/>
        <c:lblOffset val="100"/>
        <c:tickLblSkip val="1"/>
        <c:tickMarkSkip val="1"/>
        <c:noMultiLvlLbl val="0"/>
      </c:catAx>
      <c:valAx>
        <c:axId val="232557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183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2785</c:v>
                </c:pt>
                <c:pt idx="5">
                  <c:v>2691</c:v>
                </c:pt>
                <c:pt idx="8">
                  <c:v>2587</c:v>
                </c:pt>
                <c:pt idx="11">
                  <c:v>2582</c:v>
                </c:pt>
                <c:pt idx="14">
                  <c:v>2659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383</c:v>
                </c:pt>
                <c:pt idx="3">
                  <c:v>389</c:v>
                </c:pt>
                <c:pt idx="6">
                  <c:v>249</c:v>
                </c:pt>
                <c:pt idx="9">
                  <c:v>210</c:v>
                </c:pt>
                <c:pt idx="12">
                  <c:v>165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1</c:v>
                </c:pt>
                <c:pt idx="6">
                  <c:v>2</c:v>
                </c:pt>
                <c:pt idx="9">
                  <c:v>1</c:v>
                </c:pt>
                <c:pt idx="12">
                  <c:v>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1284</c:v>
                </c:pt>
                <c:pt idx="3">
                  <c:v>1200</c:v>
                </c:pt>
                <c:pt idx="6">
                  <c:v>1018</c:v>
                </c:pt>
                <c:pt idx="9">
                  <c:v>1021</c:v>
                </c:pt>
                <c:pt idx="12">
                  <c:v>1003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7</c:v>
                </c:pt>
                <c:pt idx="3">
                  <c:v>3</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3331</c:v>
                </c:pt>
                <c:pt idx="3">
                  <c:v>3119</c:v>
                </c:pt>
                <c:pt idx="6">
                  <c:v>3006</c:v>
                </c:pt>
                <c:pt idx="9">
                  <c:v>2826</c:v>
                </c:pt>
                <c:pt idx="12">
                  <c:v>2700</c:v>
                </c:pt>
              </c:numCache>
            </c:numRef>
          </c:val>
        </c:ser>
        <c:dLbls>
          <c:showLegendKey val="0"/>
          <c:showVal val="0"/>
          <c:showCatName val="0"/>
          <c:showSerName val="0"/>
          <c:showPercent val="0"/>
          <c:showBubbleSize val="0"/>
        </c:dLbls>
        <c:gapWidth val="100"/>
        <c:overlap val="100"/>
        <c:axId val="234438104"/>
        <c:axId val="236362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2220</c:v>
                </c:pt>
                <c:pt idx="2">
                  <c:v>#N/A</c:v>
                </c:pt>
                <c:pt idx="3">
                  <c:v>#N/A</c:v>
                </c:pt>
                <c:pt idx="4">
                  <c:v>2021</c:v>
                </c:pt>
                <c:pt idx="5">
                  <c:v>#N/A</c:v>
                </c:pt>
                <c:pt idx="6">
                  <c:v>#N/A</c:v>
                </c:pt>
                <c:pt idx="7">
                  <c:v>1688</c:v>
                </c:pt>
                <c:pt idx="8">
                  <c:v>#N/A</c:v>
                </c:pt>
                <c:pt idx="9">
                  <c:v>#N/A</c:v>
                </c:pt>
                <c:pt idx="10">
                  <c:v>1476</c:v>
                </c:pt>
                <c:pt idx="11">
                  <c:v>#N/A</c:v>
                </c:pt>
                <c:pt idx="12">
                  <c:v>#N/A</c:v>
                </c:pt>
                <c:pt idx="13">
                  <c:v>1226</c:v>
                </c:pt>
                <c:pt idx="14">
                  <c:v>#N/A</c:v>
                </c:pt>
              </c:numCache>
            </c:numRef>
          </c:val>
          <c:smooth val="0"/>
        </c:ser>
        <c:dLbls>
          <c:showLegendKey val="0"/>
          <c:showVal val="0"/>
          <c:showCatName val="0"/>
          <c:showSerName val="0"/>
          <c:showPercent val="0"/>
          <c:showBubbleSize val="0"/>
        </c:dLbls>
        <c:marker val="1"/>
        <c:smooth val="0"/>
        <c:axId val="234438104"/>
        <c:axId val="236362288"/>
      </c:lineChart>
      <c:catAx>
        <c:axId val="234438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6362288"/>
        <c:crosses val="autoZero"/>
        <c:auto val="1"/>
        <c:lblAlgn val="ctr"/>
        <c:lblOffset val="100"/>
        <c:tickLblSkip val="1"/>
        <c:tickMarkSkip val="1"/>
        <c:noMultiLvlLbl val="0"/>
      </c:catAx>
      <c:valAx>
        <c:axId val="236362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4438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23633</c:v>
                </c:pt>
                <c:pt idx="5">
                  <c:v>23843</c:v>
                </c:pt>
                <c:pt idx="8">
                  <c:v>24559</c:v>
                </c:pt>
                <c:pt idx="11">
                  <c:v>23990</c:v>
                </c:pt>
                <c:pt idx="14">
                  <c:v>23626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900</c:v>
                </c:pt>
                <c:pt idx="5">
                  <c:v>675</c:v>
                </c:pt>
                <c:pt idx="8">
                  <c:v>564</c:v>
                </c:pt>
                <c:pt idx="11">
                  <c:v>483</c:v>
                </c:pt>
                <c:pt idx="14">
                  <c:v>439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4543</c:v>
                </c:pt>
                <c:pt idx="5">
                  <c:v>4602</c:v>
                </c:pt>
                <c:pt idx="8">
                  <c:v>4991</c:v>
                </c:pt>
                <c:pt idx="11">
                  <c:v>5432</c:v>
                </c:pt>
                <c:pt idx="14">
                  <c:v>5488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6946</c:v>
                </c:pt>
                <c:pt idx="3">
                  <c:v>6604</c:v>
                </c:pt>
                <c:pt idx="6">
                  <c:v>6246</c:v>
                </c:pt>
                <c:pt idx="9">
                  <c:v>5986</c:v>
                </c:pt>
                <c:pt idx="12">
                  <c:v>5467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184</c:v>
                </c:pt>
                <c:pt idx="9">
                  <c:v>257</c:v>
                </c:pt>
                <c:pt idx="12">
                  <c:v>500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12824</c:v>
                </c:pt>
                <c:pt idx="3">
                  <c:v>13449</c:v>
                </c:pt>
                <c:pt idx="6">
                  <c:v>11907</c:v>
                </c:pt>
                <c:pt idx="9">
                  <c:v>10355</c:v>
                </c:pt>
                <c:pt idx="12">
                  <c:v>9358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1450</c:v>
                </c:pt>
                <c:pt idx="3">
                  <c:v>1023</c:v>
                </c:pt>
                <c:pt idx="6">
                  <c:v>745</c:v>
                </c:pt>
                <c:pt idx="9">
                  <c:v>510</c:v>
                </c:pt>
                <c:pt idx="12">
                  <c:v>324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25840</c:v>
                </c:pt>
                <c:pt idx="3">
                  <c:v>24551</c:v>
                </c:pt>
                <c:pt idx="6">
                  <c:v>24462</c:v>
                </c:pt>
                <c:pt idx="9">
                  <c:v>25108</c:v>
                </c:pt>
                <c:pt idx="12">
                  <c:v>24672</c:v>
                </c:pt>
              </c:numCache>
            </c:numRef>
          </c:val>
        </c:ser>
        <c:dLbls>
          <c:showLegendKey val="0"/>
          <c:showVal val="0"/>
          <c:showCatName val="0"/>
          <c:showSerName val="0"/>
          <c:showPercent val="0"/>
          <c:showBubbleSize val="0"/>
        </c:dLbls>
        <c:gapWidth val="100"/>
        <c:overlap val="100"/>
        <c:axId val="111170232"/>
        <c:axId val="2364810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17984</c:v>
                </c:pt>
                <c:pt idx="2">
                  <c:v>#N/A</c:v>
                </c:pt>
                <c:pt idx="3">
                  <c:v>#N/A</c:v>
                </c:pt>
                <c:pt idx="4">
                  <c:v>16508</c:v>
                </c:pt>
                <c:pt idx="5">
                  <c:v>#N/A</c:v>
                </c:pt>
                <c:pt idx="6">
                  <c:v>#N/A</c:v>
                </c:pt>
                <c:pt idx="7">
                  <c:v>13429</c:v>
                </c:pt>
                <c:pt idx="8">
                  <c:v>#N/A</c:v>
                </c:pt>
                <c:pt idx="9">
                  <c:v>#N/A</c:v>
                </c:pt>
                <c:pt idx="10">
                  <c:v>12312</c:v>
                </c:pt>
                <c:pt idx="11">
                  <c:v>#N/A</c:v>
                </c:pt>
                <c:pt idx="12">
                  <c:v>#N/A</c:v>
                </c:pt>
                <c:pt idx="13">
                  <c:v>10768</c:v>
                </c:pt>
                <c:pt idx="14">
                  <c:v>#N/A</c:v>
                </c:pt>
              </c:numCache>
            </c:numRef>
          </c:val>
          <c:smooth val="0"/>
        </c:ser>
        <c:dLbls>
          <c:showLegendKey val="0"/>
          <c:showVal val="0"/>
          <c:showCatName val="0"/>
          <c:showSerName val="0"/>
          <c:showPercent val="0"/>
          <c:showBubbleSize val="0"/>
        </c:dLbls>
        <c:marker val="1"/>
        <c:smooth val="0"/>
        <c:axId val="111170232"/>
        <c:axId val="236481088"/>
      </c:lineChart>
      <c:catAx>
        <c:axId val="111170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36481088"/>
        <c:crosses val="autoZero"/>
        <c:auto val="1"/>
        <c:lblAlgn val="ctr"/>
        <c:lblOffset val="100"/>
        <c:tickLblSkip val="1"/>
        <c:tickMarkSkip val="1"/>
        <c:noMultiLvlLbl val="0"/>
      </c:catAx>
      <c:valAx>
        <c:axId val="2364810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70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富山県氷見市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50,599
50,180
230.56
22,762,835
21,689,807
758,369
12,705,480
24,672,373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106.5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第一次産業が中心で経済基盤が弱いことに加え、少子高齢化の進行（平成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月末現在高齢化率</a:t>
          </a:r>
          <a:r>
            <a:rPr lang="en-US" altLang="ja-JP" sz="1100">
              <a:solidFill>
                <a:schemeClr val="dk1"/>
              </a:solidFill>
              <a:effectLst/>
              <a:latin typeface="+mn-lt"/>
              <a:ea typeface="+mn-ea"/>
              <a:cs typeface="+mn-cs"/>
            </a:rPr>
            <a:t>34.6%</a:t>
          </a:r>
          <a:r>
            <a:rPr lang="ja-JP" altLang="ja-JP" sz="1100">
              <a:solidFill>
                <a:schemeClr val="dk1"/>
              </a:solidFill>
              <a:effectLst/>
              <a:latin typeface="+mn-lt"/>
              <a:ea typeface="+mn-ea"/>
              <a:cs typeface="+mn-cs"/>
            </a:rPr>
            <a:t>）及び労働力人口の流出に伴って財政基盤が弱くなっている。「氷見市集中改革プラン</a:t>
          </a:r>
          <a:r>
            <a:rPr lang="en-US" altLang="ja-JP" sz="1100">
              <a:solidFill>
                <a:schemeClr val="dk1"/>
              </a:solidFill>
              <a:effectLst/>
              <a:latin typeface="+mn-lt"/>
              <a:ea typeface="+mn-ea"/>
              <a:cs typeface="+mn-cs"/>
            </a:rPr>
            <a:t>Ⅱ</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年度）」に基づき、</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市税等の安定した収入の確保や支出の抑制を行うことによる「収支の均衡」、</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基礎事業の効率的な実施、任意事業の計画的な実施による「行政運営の効率化」、</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「市民協働の推進と簡素で効率的な行政組織の構築」の</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点を改革の視点として、財政基盤の強化を図る。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78015</xdr:rowOff>
    </xdr:from>
    <xdr:to>
      <xdr:col>7</xdr:col>
      <xdr:colOff>152400</xdr:colOff>
      <xdr:row>43</xdr:row>
      <xdr:rowOff>95250</xdr:rowOff>
    </xdr:to>
    <xdr:cxnSp macro="">
      <xdr:nvCxnSpPr>
        <xdr:cNvPr id="69" name="直線コネクタ 68"/>
        <xdr:cNvCxnSpPr/>
      </xdr:nvCxnSpPr>
      <xdr:spPr>
        <a:xfrm flipV="1">
          <a:off x="4114800" y="745036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112485</xdr:rowOff>
    </xdr:to>
    <xdr:cxnSp macro="">
      <xdr:nvCxnSpPr>
        <xdr:cNvPr id="72" name="直線コネクタ 71"/>
        <xdr:cNvCxnSpPr/>
      </xdr:nvCxnSpPr>
      <xdr:spPr>
        <a:xfrm flipV="1">
          <a:off x="3225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112485</xdr:rowOff>
    </xdr:to>
    <xdr:cxnSp macro="">
      <xdr:nvCxnSpPr>
        <xdr:cNvPr id="75" name="直線コネクタ 74"/>
        <xdr:cNvCxnSpPr/>
      </xdr:nvCxnSpPr>
      <xdr:spPr>
        <a:xfrm>
          <a:off x="2336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95250</xdr:rowOff>
    </xdr:to>
    <xdr:cxnSp macro="">
      <xdr:nvCxnSpPr>
        <xdr:cNvPr id="78" name="直線コネクタ 77"/>
        <xdr:cNvCxnSpPr/>
      </xdr:nvCxnSpPr>
      <xdr:spPr>
        <a:xfrm>
          <a:off x="1447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27215</xdr:rowOff>
    </xdr:from>
    <xdr:to>
      <xdr:col>7</xdr:col>
      <xdr:colOff>203200</xdr:colOff>
      <xdr:row>43</xdr:row>
      <xdr:rowOff>128815</xdr:rowOff>
    </xdr:to>
    <xdr:sp macro="" textlink="">
      <xdr:nvSpPr>
        <xdr:cNvPr id="88" name="円/楕円 87"/>
        <xdr:cNvSpPr/>
      </xdr:nvSpPr>
      <xdr:spPr>
        <a:xfrm>
          <a:off x="49022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170742</xdr:rowOff>
    </xdr:from>
    <xdr:ext cx="762000" cy="259045"/>
    <xdr:sp macro="" textlink="">
      <xdr:nvSpPr>
        <xdr:cNvPr id="89" name="財政力該当値テキスト"/>
        <xdr:cNvSpPr txBox="1"/>
      </xdr:nvSpPr>
      <xdr:spPr>
        <a:xfrm>
          <a:off x="5041900" y="7371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90" name="円/楕円 89"/>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1" name="テキスト ボックス 9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61685</xdr:rowOff>
    </xdr:from>
    <xdr:to>
      <xdr:col>4</xdr:col>
      <xdr:colOff>533400</xdr:colOff>
      <xdr:row>43</xdr:row>
      <xdr:rowOff>163285</xdr:rowOff>
    </xdr:to>
    <xdr:sp macro="" textlink="">
      <xdr:nvSpPr>
        <xdr:cNvPr id="92" name="円/楕円 91"/>
        <xdr:cNvSpPr/>
      </xdr:nvSpPr>
      <xdr:spPr>
        <a:xfrm>
          <a:off x="3175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148062</xdr:rowOff>
    </xdr:from>
    <xdr:ext cx="762000" cy="259045"/>
    <xdr:sp macro="" textlink="">
      <xdr:nvSpPr>
        <xdr:cNvPr id="93" name="テキスト ボックス 92"/>
        <xdr:cNvSpPr txBox="1"/>
      </xdr:nvSpPr>
      <xdr:spPr>
        <a:xfrm>
          <a:off x="2844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4" name="円/楕円 93"/>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5" name="テキスト ボックス 94"/>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6" name="円/楕円 95"/>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96355</xdr:rowOff>
    </xdr:from>
    <xdr:ext cx="762000" cy="259045"/>
    <xdr:sp macro="" textlink="">
      <xdr:nvSpPr>
        <xdr:cNvPr id="97" name="テキスト ボックス 96"/>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ここ数年、経常収支比率は類似団体内平均値を上回っている。今後も引き続き定員管理の適正化や経常的経費の抑制などにより、経常経費等の適正化を図る。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47244</xdr:rowOff>
    </xdr:from>
    <xdr:to>
      <xdr:col>7</xdr:col>
      <xdr:colOff>152400</xdr:colOff>
      <xdr:row>59</xdr:row>
      <xdr:rowOff>90678</xdr:rowOff>
    </xdr:to>
    <xdr:cxnSp macro="">
      <xdr:nvCxnSpPr>
        <xdr:cNvPr id="130" name="直線コネクタ 129"/>
        <xdr:cNvCxnSpPr/>
      </xdr:nvCxnSpPr>
      <xdr:spPr>
        <a:xfrm>
          <a:off x="4114800" y="1016279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47244</xdr:rowOff>
    </xdr:from>
    <xdr:to>
      <xdr:col>6</xdr:col>
      <xdr:colOff>0</xdr:colOff>
      <xdr:row>59</xdr:row>
      <xdr:rowOff>61722</xdr:rowOff>
    </xdr:to>
    <xdr:cxnSp macro="">
      <xdr:nvCxnSpPr>
        <xdr:cNvPr id="133" name="直線コネクタ 132"/>
        <xdr:cNvCxnSpPr/>
      </xdr:nvCxnSpPr>
      <xdr:spPr>
        <a:xfrm flipV="1">
          <a:off x="3225800" y="10162794"/>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61722</xdr:rowOff>
    </xdr:from>
    <xdr:to>
      <xdr:col>4</xdr:col>
      <xdr:colOff>482600</xdr:colOff>
      <xdr:row>59</xdr:row>
      <xdr:rowOff>114808</xdr:rowOff>
    </xdr:to>
    <xdr:cxnSp macro="">
      <xdr:nvCxnSpPr>
        <xdr:cNvPr id="136" name="直線コネクタ 135"/>
        <xdr:cNvCxnSpPr/>
      </xdr:nvCxnSpPr>
      <xdr:spPr>
        <a:xfrm flipV="1">
          <a:off x="2336800" y="1017727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114808</xdr:rowOff>
    </xdr:from>
    <xdr:to>
      <xdr:col>3</xdr:col>
      <xdr:colOff>279400</xdr:colOff>
      <xdr:row>59</xdr:row>
      <xdr:rowOff>143764</xdr:rowOff>
    </xdr:to>
    <xdr:cxnSp macro="">
      <xdr:nvCxnSpPr>
        <xdr:cNvPr id="139" name="直線コネクタ 138"/>
        <xdr:cNvCxnSpPr/>
      </xdr:nvCxnSpPr>
      <xdr:spPr>
        <a:xfrm flipV="1">
          <a:off x="1447800" y="1023035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29481</xdr:rowOff>
    </xdr:from>
    <xdr:ext cx="762000" cy="259045"/>
    <xdr:sp macro="" textlink="">
      <xdr:nvSpPr>
        <xdr:cNvPr id="143" name="テキスト ボックス 142"/>
        <xdr:cNvSpPr txBox="1"/>
      </xdr:nvSpPr>
      <xdr:spPr>
        <a:xfrm>
          <a:off x="1066800" y="1048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39878</xdr:rowOff>
    </xdr:from>
    <xdr:to>
      <xdr:col>7</xdr:col>
      <xdr:colOff>203200</xdr:colOff>
      <xdr:row>59</xdr:row>
      <xdr:rowOff>141478</xdr:rowOff>
    </xdr:to>
    <xdr:sp macro="" textlink="">
      <xdr:nvSpPr>
        <xdr:cNvPr id="149" name="円/楕円 148"/>
        <xdr:cNvSpPr/>
      </xdr:nvSpPr>
      <xdr:spPr>
        <a:xfrm>
          <a:off x="4902200" y="1015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56405</xdr:rowOff>
    </xdr:from>
    <xdr:ext cx="762000" cy="259045"/>
    <xdr:sp macro="" textlink="">
      <xdr:nvSpPr>
        <xdr:cNvPr id="150" name="財政構造の弾力性該当値テキスト"/>
        <xdr:cNvSpPr txBox="1"/>
      </xdr:nvSpPr>
      <xdr:spPr>
        <a:xfrm>
          <a:off x="5041900" y="10000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167894</xdr:rowOff>
    </xdr:from>
    <xdr:to>
      <xdr:col>6</xdr:col>
      <xdr:colOff>50800</xdr:colOff>
      <xdr:row>59</xdr:row>
      <xdr:rowOff>98044</xdr:rowOff>
    </xdr:to>
    <xdr:sp macro="" textlink="">
      <xdr:nvSpPr>
        <xdr:cNvPr id="151" name="円/楕円 150"/>
        <xdr:cNvSpPr/>
      </xdr:nvSpPr>
      <xdr:spPr>
        <a:xfrm>
          <a:off x="4064000" y="10111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108221</xdr:rowOff>
    </xdr:from>
    <xdr:ext cx="736600" cy="259045"/>
    <xdr:sp macro="" textlink="">
      <xdr:nvSpPr>
        <xdr:cNvPr id="152" name="テキスト ボックス 151"/>
        <xdr:cNvSpPr txBox="1"/>
      </xdr:nvSpPr>
      <xdr:spPr>
        <a:xfrm>
          <a:off x="3733800" y="9880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10922</xdr:rowOff>
    </xdr:from>
    <xdr:to>
      <xdr:col>4</xdr:col>
      <xdr:colOff>533400</xdr:colOff>
      <xdr:row>59</xdr:row>
      <xdr:rowOff>112522</xdr:rowOff>
    </xdr:to>
    <xdr:sp macro="" textlink="">
      <xdr:nvSpPr>
        <xdr:cNvPr id="153" name="円/楕円 152"/>
        <xdr:cNvSpPr/>
      </xdr:nvSpPr>
      <xdr:spPr>
        <a:xfrm>
          <a:off x="3175000" y="1012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122699</xdr:rowOff>
    </xdr:from>
    <xdr:ext cx="762000" cy="259045"/>
    <xdr:sp macro="" textlink="">
      <xdr:nvSpPr>
        <xdr:cNvPr id="154" name="テキスト ボックス 153"/>
        <xdr:cNvSpPr txBox="1"/>
      </xdr:nvSpPr>
      <xdr:spPr>
        <a:xfrm>
          <a:off x="2844800" y="989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64008</xdr:rowOff>
    </xdr:from>
    <xdr:to>
      <xdr:col>3</xdr:col>
      <xdr:colOff>330200</xdr:colOff>
      <xdr:row>59</xdr:row>
      <xdr:rowOff>165608</xdr:rowOff>
    </xdr:to>
    <xdr:sp macro="" textlink="">
      <xdr:nvSpPr>
        <xdr:cNvPr id="155" name="円/楕円 154"/>
        <xdr:cNvSpPr/>
      </xdr:nvSpPr>
      <xdr:spPr>
        <a:xfrm>
          <a:off x="2286000" y="1017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4335</xdr:rowOff>
    </xdr:from>
    <xdr:ext cx="762000" cy="259045"/>
    <xdr:sp macro="" textlink="">
      <xdr:nvSpPr>
        <xdr:cNvPr id="156" name="テキスト ボックス 155"/>
        <xdr:cNvSpPr txBox="1"/>
      </xdr:nvSpPr>
      <xdr:spPr>
        <a:xfrm>
          <a:off x="1955800" y="994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92964</xdr:rowOff>
    </xdr:from>
    <xdr:to>
      <xdr:col>2</xdr:col>
      <xdr:colOff>127000</xdr:colOff>
      <xdr:row>60</xdr:row>
      <xdr:rowOff>23114</xdr:rowOff>
    </xdr:to>
    <xdr:sp macro="" textlink="">
      <xdr:nvSpPr>
        <xdr:cNvPr id="157" name="円/楕円 156"/>
        <xdr:cNvSpPr/>
      </xdr:nvSpPr>
      <xdr:spPr>
        <a:xfrm>
          <a:off x="1397000" y="1020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33291</xdr:rowOff>
    </xdr:from>
    <xdr:ext cx="762000" cy="259045"/>
    <xdr:sp macro="" textlink="">
      <xdr:nvSpPr>
        <xdr:cNvPr id="158" name="テキスト ボックス 157"/>
        <xdr:cNvSpPr txBox="1"/>
      </xdr:nvSpPr>
      <xdr:spPr>
        <a:xfrm>
          <a:off x="1066800" y="9977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[110,259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114,222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定員管理の適正化や事務的経費の積極的な削減を行ってきた</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、ここ数年は、全国市町村平均及び類似団体内平均値を上回っている。要因として主に物件費の抑制によるものであるが、今後は引き続き人件費の抑制を図り、また物件費においてもコストの適正化を図る。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115926</xdr:rowOff>
    </xdr:from>
    <xdr:to>
      <xdr:col>7</xdr:col>
      <xdr:colOff>152400</xdr:colOff>
      <xdr:row>81</xdr:row>
      <xdr:rowOff>134930</xdr:rowOff>
    </xdr:to>
    <xdr:cxnSp macro="">
      <xdr:nvCxnSpPr>
        <xdr:cNvPr id="192" name="直線コネクタ 191"/>
        <xdr:cNvCxnSpPr/>
      </xdr:nvCxnSpPr>
      <xdr:spPr>
        <a:xfrm>
          <a:off x="4114800" y="14003376"/>
          <a:ext cx="838200" cy="19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119706</xdr:rowOff>
    </xdr:from>
    <xdr:ext cx="762000" cy="259045"/>
    <xdr:sp macro="" textlink="">
      <xdr:nvSpPr>
        <xdr:cNvPr id="193" name="人件費・物件費等の状況平均値テキスト"/>
        <xdr:cNvSpPr txBox="1"/>
      </xdr:nvSpPr>
      <xdr:spPr>
        <a:xfrm>
          <a:off x="5041900" y="140071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115926</xdr:rowOff>
    </xdr:from>
    <xdr:to>
      <xdr:col>6</xdr:col>
      <xdr:colOff>0</xdr:colOff>
      <xdr:row>81</xdr:row>
      <xdr:rowOff>120038</xdr:rowOff>
    </xdr:to>
    <xdr:cxnSp macro="">
      <xdr:nvCxnSpPr>
        <xdr:cNvPr id="195" name="直線コネクタ 194"/>
        <xdr:cNvCxnSpPr/>
      </xdr:nvCxnSpPr>
      <xdr:spPr>
        <a:xfrm flipV="1">
          <a:off x="3225800" y="14003376"/>
          <a:ext cx="889000" cy="4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120038</xdr:rowOff>
    </xdr:from>
    <xdr:to>
      <xdr:col>4</xdr:col>
      <xdr:colOff>482600</xdr:colOff>
      <xdr:row>81</xdr:row>
      <xdr:rowOff>124298</xdr:rowOff>
    </xdr:to>
    <xdr:cxnSp macro="">
      <xdr:nvCxnSpPr>
        <xdr:cNvPr id="198" name="直線コネクタ 197"/>
        <xdr:cNvCxnSpPr/>
      </xdr:nvCxnSpPr>
      <xdr:spPr>
        <a:xfrm flipV="1">
          <a:off x="2336800" y="14007488"/>
          <a:ext cx="889000" cy="4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122341</xdr:rowOff>
    </xdr:from>
    <xdr:to>
      <xdr:col>3</xdr:col>
      <xdr:colOff>279400</xdr:colOff>
      <xdr:row>81</xdr:row>
      <xdr:rowOff>124298</xdr:rowOff>
    </xdr:to>
    <xdr:cxnSp macro="">
      <xdr:nvCxnSpPr>
        <xdr:cNvPr id="201" name="直線コネクタ 200"/>
        <xdr:cNvCxnSpPr/>
      </xdr:nvCxnSpPr>
      <xdr:spPr>
        <a:xfrm>
          <a:off x="1447800" y="14009791"/>
          <a:ext cx="889000" cy="1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84130</xdr:rowOff>
    </xdr:from>
    <xdr:to>
      <xdr:col>7</xdr:col>
      <xdr:colOff>203200</xdr:colOff>
      <xdr:row>82</xdr:row>
      <xdr:rowOff>14280</xdr:rowOff>
    </xdr:to>
    <xdr:sp macro="" textlink="">
      <xdr:nvSpPr>
        <xdr:cNvPr id="211" name="円/楕円 210"/>
        <xdr:cNvSpPr/>
      </xdr:nvSpPr>
      <xdr:spPr>
        <a:xfrm>
          <a:off x="4902200" y="139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5407</xdr:rowOff>
    </xdr:from>
    <xdr:ext cx="762000" cy="259045"/>
    <xdr:sp macro="" textlink="">
      <xdr:nvSpPr>
        <xdr:cNvPr id="212" name="人件費・物件費等の状況該当値テキスト"/>
        <xdr:cNvSpPr txBox="1"/>
      </xdr:nvSpPr>
      <xdr:spPr>
        <a:xfrm>
          <a:off x="5041900" y="1389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110,259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65126</xdr:rowOff>
    </xdr:from>
    <xdr:to>
      <xdr:col>6</xdr:col>
      <xdr:colOff>50800</xdr:colOff>
      <xdr:row>81</xdr:row>
      <xdr:rowOff>166726</xdr:rowOff>
    </xdr:to>
    <xdr:sp macro="" textlink="">
      <xdr:nvSpPr>
        <xdr:cNvPr id="213" name="円/楕円 212"/>
        <xdr:cNvSpPr/>
      </xdr:nvSpPr>
      <xdr:spPr>
        <a:xfrm>
          <a:off x="4064000" y="1395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5453</xdr:rowOff>
    </xdr:from>
    <xdr:ext cx="736600" cy="259045"/>
    <xdr:sp macro="" textlink="">
      <xdr:nvSpPr>
        <xdr:cNvPr id="214" name="テキスト ボックス 213"/>
        <xdr:cNvSpPr txBox="1"/>
      </xdr:nvSpPr>
      <xdr:spPr>
        <a:xfrm>
          <a:off x="3733800" y="13721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100,809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69238</xdr:rowOff>
    </xdr:from>
    <xdr:to>
      <xdr:col>4</xdr:col>
      <xdr:colOff>533400</xdr:colOff>
      <xdr:row>81</xdr:row>
      <xdr:rowOff>170838</xdr:rowOff>
    </xdr:to>
    <xdr:sp macro="" textlink="">
      <xdr:nvSpPr>
        <xdr:cNvPr id="215" name="円/楕円 214"/>
        <xdr:cNvSpPr/>
      </xdr:nvSpPr>
      <xdr:spPr>
        <a:xfrm>
          <a:off x="3175000" y="1395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9565</xdr:rowOff>
    </xdr:from>
    <xdr:ext cx="762000" cy="259045"/>
    <xdr:sp macro="" textlink="">
      <xdr:nvSpPr>
        <xdr:cNvPr id="216" name="テキスト ボックス 215"/>
        <xdr:cNvSpPr txBox="1"/>
      </xdr:nvSpPr>
      <xdr:spPr>
        <a:xfrm>
          <a:off x="2844800" y="1372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102,853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73498</xdr:rowOff>
    </xdr:from>
    <xdr:to>
      <xdr:col>3</xdr:col>
      <xdr:colOff>330200</xdr:colOff>
      <xdr:row>82</xdr:row>
      <xdr:rowOff>3648</xdr:rowOff>
    </xdr:to>
    <xdr:sp macro="" textlink="">
      <xdr:nvSpPr>
        <xdr:cNvPr id="217" name="円/楕円 216"/>
        <xdr:cNvSpPr/>
      </xdr:nvSpPr>
      <xdr:spPr>
        <a:xfrm>
          <a:off x="2286000" y="139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13825</xdr:rowOff>
    </xdr:from>
    <xdr:ext cx="762000" cy="259045"/>
    <xdr:sp macro="" textlink="">
      <xdr:nvSpPr>
        <xdr:cNvPr id="218" name="テキスト ボックス 217"/>
        <xdr:cNvSpPr txBox="1"/>
      </xdr:nvSpPr>
      <xdr:spPr>
        <a:xfrm>
          <a:off x="1955800" y="137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104,972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71541</xdr:rowOff>
    </xdr:from>
    <xdr:to>
      <xdr:col>2</xdr:col>
      <xdr:colOff>127000</xdr:colOff>
      <xdr:row>82</xdr:row>
      <xdr:rowOff>1691</xdr:rowOff>
    </xdr:to>
    <xdr:sp macro="" textlink="">
      <xdr:nvSpPr>
        <xdr:cNvPr id="219" name="円/楕円 218"/>
        <xdr:cNvSpPr/>
      </xdr:nvSpPr>
      <xdr:spPr>
        <a:xfrm>
          <a:off x="1397000" y="13958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11868</xdr:rowOff>
    </xdr:from>
    <xdr:ext cx="762000" cy="259045"/>
    <xdr:sp macro="" textlink="">
      <xdr:nvSpPr>
        <xdr:cNvPr id="220" name="テキスト ボックス 219"/>
        <xdr:cNvSpPr txBox="1"/>
      </xdr:nvSpPr>
      <xdr:spPr>
        <a:xfrm>
          <a:off x="1066800" y="13727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国の給与削減措置の終了により、ラスパイレス指数が減少したが、全国平均との比較では平均値を上回っており、引き続き給与水準の適正化に努める。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168487</xdr:rowOff>
    </xdr:from>
    <xdr:to>
      <xdr:col>24</xdr:col>
      <xdr:colOff>558800</xdr:colOff>
      <xdr:row>86</xdr:row>
      <xdr:rowOff>77470</xdr:rowOff>
    </xdr:to>
    <xdr:cxnSp macro="">
      <xdr:nvCxnSpPr>
        <xdr:cNvPr id="254" name="直線コネクタ 253"/>
        <xdr:cNvCxnSpPr/>
      </xdr:nvCxnSpPr>
      <xdr:spPr>
        <a:xfrm flipV="1">
          <a:off x="16179800" y="14741737"/>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77470</xdr:rowOff>
    </xdr:from>
    <xdr:to>
      <xdr:col>23</xdr:col>
      <xdr:colOff>406400</xdr:colOff>
      <xdr:row>90</xdr:row>
      <xdr:rowOff>27093</xdr:rowOff>
    </xdr:to>
    <xdr:cxnSp macro="">
      <xdr:nvCxnSpPr>
        <xdr:cNvPr id="257" name="直線コネクタ 256"/>
        <xdr:cNvCxnSpPr/>
      </xdr:nvCxnSpPr>
      <xdr:spPr>
        <a:xfrm flipV="1">
          <a:off x="15290800" y="14822170"/>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118111</xdr:rowOff>
    </xdr:from>
    <xdr:to>
      <xdr:col>22</xdr:col>
      <xdr:colOff>203200</xdr:colOff>
      <xdr:row>90</xdr:row>
      <xdr:rowOff>27093</xdr:rowOff>
    </xdr:to>
    <xdr:cxnSp macro="">
      <xdr:nvCxnSpPr>
        <xdr:cNvPr id="260" name="直線コネクタ 259"/>
        <xdr:cNvCxnSpPr/>
      </xdr:nvCxnSpPr>
      <xdr:spPr>
        <a:xfrm>
          <a:off x="14401800" y="15377161"/>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98637</xdr:rowOff>
    </xdr:from>
    <xdr:to>
      <xdr:col>21</xdr:col>
      <xdr:colOff>0</xdr:colOff>
      <xdr:row>89</xdr:row>
      <xdr:rowOff>118111</xdr:rowOff>
    </xdr:to>
    <xdr:cxnSp macro="">
      <xdr:nvCxnSpPr>
        <xdr:cNvPr id="263" name="直線コネクタ 262"/>
        <xdr:cNvCxnSpPr/>
      </xdr:nvCxnSpPr>
      <xdr:spPr>
        <a:xfrm>
          <a:off x="13512800" y="14500437"/>
          <a:ext cx="889000" cy="876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66" name="フローチャート : 判断 265"/>
        <xdr:cNvSpPr/>
      </xdr:nvSpPr>
      <xdr:spPr>
        <a:xfrm>
          <a:off x="13462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67" name="テキスト ボックス 266"/>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73" name="円/楕円 272"/>
        <xdr:cNvSpPr/>
      </xdr:nvSpPr>
      <xdr:spPr>
        <a:xfrm>
          <a:off x="169672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134214</xdr:rowOff>
    </xdr:from>
    <xdr:ext cx="762000" cy="259045"/>
    <xdr:sp macro="" textlink="">
      <xdr:nvSpPr>
        <xdr:cNvPr id="274" name="給与水準   （国との比較）該当値テキスト"/>
        <xdr:cNvSpPr txBox="1"/>
      </xdr:nvSpPr>
      <xdr:spPr>
        <a:xfrm>
          <a:off x="17106900" y="145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26670</xdr:rowOff>
    </xdr:from>
    <xdr:to>
      <xdr:col>23</xdr:col>
      <xdr:colOff>457200</xdr:colOff>
      <xdr:row>86</xdr:row>
      <xdr:rowOff>128270</xdr:rowOff>
    </xdr:to>
    <xdr:sp macro="" textlink="">
      <xdr:nvSpPr>
        <xdr:cNvPr id="275" name="円/楕円 274"/>
        <xdr:cNvSpPr/>
      </xdr:nvSpPr>
      <xdr:spPr>
        <a:xfrm>
          <a:off x="161290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138447</xdr:rowOff>
    </xdr:from>
    <xdr:ext cx="736600" cy="259045"/>
    <xdr:sp macro="" textlink="">
      <xdr:nvSpPr>
        <xdr:cNvPr id="276" name="テキスト ボックス 275"/>
        <xdr:cNvSpPr txBox="1"/>
      </xdr:nvSpPr>
      <xdr:spPr>
        <a:xfrm>
          <a:off x="15798800" y="1454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147743</xdr:rowOff>
    </xdr:from>
    <xdr:to>
      <xdr:col>22</xdr:col>
      <xdr:colOff>254000</xdr:colOff>
      <xdr:row>90</xdr:row>
      <xdr:rowOff>77893</xdr:rowOff>
    </xdr:to>
    <xdr:sp macro="" textlink="">
      <xdr:nvSpPr>
        <xdr:cNvPr id="277" name="円/楕円 276"/>
        <xdr:cNvSpPr/>
      </xdr:nvSpPr>
      <xdr:spPr>
        <a:xfrm>
          <a:off x="15240000" y="15406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88070</xdr:rowOff>
    </xdr:from>
    <xdr:ext cx="762000" cy="259045"/>
    <xdr:sp macro="" textlink="">
      <xdr:nvSpPr>
        <xdr:cNvPr id="278" name="テキスト ボックス 277"/>
        <xdr:cNvSpPr txBox="1"/>
      </xdr:nvSpPr>
      <xdr:spPr>
        <a:xfrm>
          <a:off x="14909800" y="15175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9" name="円/楕円 278"/>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7638</xdr:rowOff>
    </xdr:from>
    <xdr:ext cx="762000" cy="259045"/>
    <xdr:sp macro="" textlink="">
      <xdr:nvSpPr>
        <xdr:cNvPr id="280" name="テキスト ボックス 279"/>
        <xdr:cNvSpPr txBox="1"/>
      </xdr:nvSpPr>
      <xdr:spPr>
        <a:xfrm>
          <a:off x="14020800" y="1509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1" name="円/楕円 280"/>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159614</xdr:rowOff>
    </xdr:from>
    <xdr:ext cx="762000" cy="259045"/>
    <xdr:sp macro="" textlink="">
      <xdr:nvSpPr>
        <xdr:cNvPr id="282" name="テキスト ボックス 281"/>
        <xdr:cNvSpPr txBox="1"/>
      </xdr:nvSpPr>
      <xdr:spPr>
        <a:xfrm>
          <a:off x="13131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新規採用職員の抑制等を行っており、類似団体内平均値に近づいてはいるものの依然として下回っている。「氷見市集中改革プラン</a:t>
          </a:r>
          <a:r>
            <a:rPr lang="en-US" altLang="ja-JP" sz="1100" b="0" i="0" baseline="0">
              <a:solidFill>
                <a:schemeClr val="dk1"/>
              </a:solidFill>
              <a:effectLst/>
              <a:latin typeface="+mn-lt"/>
              <a:ea typeface="+mn-ea"/>
              <a:cs typeface="+mn-cs"/>
            </a:rPr>
            <a:t>Ⅱ</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年度）においては、平成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月</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日現在の職員数を、平成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月</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日現在と比べ</a:t>
          </a:r>
          <a:r>
            <a:rPr lang="en-US" altLang="ja-JP" sz="1100" b="0" i="0" baseline="0">
              <a:solidFill>
                <a:schemeClr val="dk1"/>
              </a:solidFill>
              <a:effectLst/>
              <a:latin typeface="+mn-lt"/>
              <a:ea typeface="+mn-ea"/>
              <a:cs typeface="+mn-cs"/>
            </a:rPr>
            <a:t>13.1</a:t>
          </a:r>
          <a:r>
            <a:rPr lang="ja-JP" altLang="ja-JP" sz="1100" b="0" i="0" baseline="0">
              <a:solidFill>
                <a:schemeClr val="dk1"/>
              </a:solidFill>
              <a:effectLst/>
              <a:latin typeface="+mn-lt"/>
              <a:ea typeface="+mn-ea"/>
              <a:cs typeface="+mn-cs"/>
            </a:rPr>
            <a:t>％減員することとしており、引き続き定員管理の適正化に努める。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134559</xdr:rowOff>
    </xdr:from>
    <xdr:to>
      <xdr:col>24</xdr:col>
      <xdr:colOff>558800</xdr:colOff>
      <xdr:row>60</xdr:row>
      <xdr:rowOff>156391</xdr:rowOff>
    </xdr:to>
    <xdr:cxnSp macro="">
      <xdr:nvCxnSpPr>
        <xdr:cNvPr id="319" name="直線コネクタ 318"/>
        <xdr:cNvCxnSpPr/>
      </xdr:nvCxnSpPr>
      <xdr:spPr>
        <a:xfrm flipV="1">
          <a:off x="16179800" y="10421559"/>
          <a:ext cx="8382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0"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151795</xdr:rowOff>
    </xdr:from>
    <xdr:to>
      <xdr:col>23</xdr:col>
      <xdr:colOff>406400</xdr:colOff>
      <xdr:row>60</xdr:row>
      <xdr:rowOff>156391</xdr:rowOff>
    </xdr:to>
    <xdr:cxnSp macro="">
      <xdr:nvCxnSpPr>
        <xdr:cNvPr id="322" name="直線コネクタ 321"/>
        <xdr:cNvCxnSpPr/>
      </xdr:nvCxnSpPr>
      <xdr:spPr>
        <a:xfrm>
          <a:off x="15290800" y="10438795"/>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4" name="テキスト ボックス 32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151795</xdr:rowOff>
    </xdr:from>
    <xdr:to>
      <xdr:col>22</xdr:col>
      <xdr:colOff>203200</xdr:colOff>
      <xdr:row>61</xdr:row>
      <xdr:rowOff>4475</xdr:rowOff>
    </xdr:to>
    <xdr:cxnSp macro="">
      <xdr:nvCxnSpPr>
        <xdr:cNvPr id="325" name="直線コネクタ 324"/>
        <xdr:cNvCxnSpPr/>
      </xdr:nvCxnSpPr>
      <xdr:spPr>
        <a:xfrm flipV="1">
          <a:off x="14401800" y="1043879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4475</xdr:rowOff>
    </xdr:from>
    <xdr:to>
      <xdr:col>21</xdr:col>
      <xdr:colOff>0</xdr:colOff>
      <xdr:row>61</xdr:row>
      <xdr:rowOff>43543</xdr:rowOff>
    </xdr:to>
    <xdr:cxnSp macro="">
      <xdr:nvCxnSpPr>
        <xdr:cNvPr id="328" name="直線コネクタ 327"/>
        <xdr:cNvCxnSpPr/>
      </xdr:nvCxnSpPr>
      <xdr:spPr>
        <a:xfrm flipV="1">
          <a:off x="13512800" y="10462925"/>
          <a:ext cx="889000" cy="3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1" name="フローチャート : 判断 330"/>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2" name="テキスト ボックス 331"/>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83759</xdr:rowOff>
    </xdr:from>
    <xdr:to>
      <xdr:col>24</xdr:col>
      <xdr:colOff>609600</xdr:colOff>
      <xdr:row>61</xdr:row>
      <xdr:rowOff>13909</xdr:rowOff>
    </xdr:to>
    <xdr:sp macro="" textlink="">
      <xdr:nvSpPr>
        <xdr:cNvPr id="338" name="円/楕円 337"/>
        <xdr:cNvSpPr/>
      </xdr:nvSpPr>
      <xdr:spPr>
        <a:xfrm>
          <a:off x="16967200" y="103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55836</xdr:rowOff>
    </xdr:from>
    <xdr:ext cx="762000" cy="259045"/>
    <xdr:sp macro="" textlink="">
      <xdr:nvSpPr>
        <xdr:cNvPr id="339" name="定員管理の状況該当値テキスト"/>
        <xdr:cNvSpPr txBox="1"/>
      </xdr:nvSpPr>
      <xdr:spPr>
        <a:xfrm>
          <a:off x="17106900" y="103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105591</xdr:rowOff>
    </xdr:from>
    <xdr:to>
      <xdr:col>23</xdr:col>
      <xdr:colOff>457200</xdr:colOff>
      <xdr:row>61</xdr:row>
      <xdr:rowOff>35741</xdr:rowOff>
    </xdr:to>
    <xdr:sp macro="" textlink="">
      <xdr:nvSpPr>
        <xdr:cNvPr id="340" name="円/楕円 339"/>
        <xdr:cNvSpPr/>
      </xdr:nvSpPr>
      <xdr:spPr>
        <a:xfrm>
          <a:off x="16129000" y="1039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20518</xdr:rowOff>
    </xdr:from>
    <xdr:ext cx="736600" cy="259045"/>
    <xdr:sp macro="" textlink="">
      <xdr:nvSpPr>
        <xdr:cNvPr id="341" name="テキスト ボックス 340"/>
        <xdr:cNvSpPr txBox="1"/>
      </xdr:nvSpPr>
      <xdr:spPr>
        <a:xfrm>
          <a:off x="15798800" y="104789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100995</xdr:rowOff>
    </xdr:from>
    <xdr:to>
      <xdr:col>22</xdr:col>
      <xdr:colOff>254000</xdr:colOff>
      <xdr:row>61</xdr:row>
      <xdr:rowOff>31145</xdr:rowOff>
    </xdr:to>
    <xdr:sp macro="" textlink="">
      <xdr:nvSpPr>
        <xdr:cNvPr id="342" name="円/楕円 341"/>
        <xdr:cNvSpPr/>
      </xdr:nvSpPr>
      <xdr:spPr>
        <a:xfrm>
          <a:off x="15240000" y="103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15922</xdr:rowOff>
    </xdr:from>
    <xdr:ext cx="762000" cy="259045"/>
    <xdr:sp macro="" textlink="">
      <xdr:nvSpPr>
        <xdr:cNvPr id="343" name="テキスト ボックス 342"/>
        <xdr:cNvSpPr txBox="1"/>
      </xdr:nvSpPr>
      <xdr:spPr>
        <a:xfrm>
          <a:off x="14909800" y="1047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125125</xdr:rowOff>
    </xdr:from>
    <xdr:to>
      <xdr:col>21</xdr:col>
      <xdr:colOff>50800</xdr:colOff>
      <xdr:row>61</xdr:row>
      <xdr:rowOff>55275</xdr:rowOff>
    </xdr:to>
    <xdr:sp macro="" textlink="">
      <xdr:nvSpPr>
        <xdr:cNvPr id="344" name="円/楕円 343"/>
        <xdr:cNvSpPr/>
      </xdr:nvSpPr>
      <xdr:spPr>
        <a:xfrm>
          <a:off x="14351000" y="1041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40052</xdr:rowOff>
    </xdr:from>
    <xdr:ext cx="762000" cy="259045"/>
    <xdr:sp macro="" textlink="">
      <xdr:nvSpPr>
        <xdr:cNvPr id="345" name="テキスト ボックス 344"/>
        <xdr:cNvSpPr txBox="1"/>
      </xdr:nvSpPr>
      <xdr:spPr>
        <a:xfrm>
          <a:off x="14020800" y="1049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46" name="円/楕円 345"/>
        <xdr:cNvSpPr/>
      </xdr:nvSpPr>
      <xdr:spPr>
        <a:xfrm>
          <a:off x="13462000" y="1045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47" name="テキスト ボックス 34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市債の償還がピークを終え減少に転じている。今後は、公営企業も含めた市全体の市債の発行を抑制し、市債に頼りすぎない財政運営に努める。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37465</xdr:rowOff>
    </xdr:from>
    <xdr:to>
      <xdr:col>24</xdr:col>
      <xdr:colOff>558800</xdr:colOff>
      <xdr:row>43</xdr:row>
      <xdr:rowOff>4763</xdr:rowOff>
    </xdr:to>
    <xdr:cxnSp macro="">
      <xdr:nvCxnSpPr>
        <xdr:cNvPr id="377" name="直線コネクタ 376"/>
        <xdr:cNvCxnSpPr/>
      </xdr:nvCxnSpPr>
      <xdr:spPr>
        <a:xfrm flipV="1">
          <a:off x="16179800" y="7238365"/>
          <a:ext cx="8382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8"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4763</xdr:rowOff>
    </xdr:from>
    <xdr:to>
      <xdr:col>23</xdr:col>
      <xdr:colOff>406400</xdr:colOff>
      <xdr:row>43</xdr:row>
      <xdr:rowOff>137478</xdr:rowOff>
    </xdr:to>
    <xdr:cxnSp macro="">
      <xdr:nvCxnSpPr>
        <xdr:cNvPr id="380" name="直線コネクタ 379"/>
        <xdr:cNvCxnSpPr/>
      </xdr:nvCxnSpPr>
      <xdr:spPr>
        <a:xfrm flipV="1">
          <a:off x="15290800" y="7377113"/>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137478</xdr:rowOff>
    </xdr:from>
    <xdr:to>
      <xdr:col>22</xdr:col>
      <xdr:colOff>203200</xdr:colOff>
      <xdr:row>44</xdr:row>
      <xdr:rowOff>80645</xdr:rowOff>
    </xdr:to>
    <xdr:cxnSp macro="">
      <xdr:nvCxnSpPr>
        <xdr:cNvPr id="383" name="直線コネクタ 382"/>
        <xdr:cNvCxnSpPr/>
      </xdr:nvCxnSpPr>
      <xdr:spPr>
        <a:xfrm flipV="1">
          <a:off x="14401800" y="7509828"/>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80645</xdr:rowOff>
    </xdr:from>
    <xdr:to>
      <xdr:col>21</xdr:col>
      <xdr:colOff>0</xdr:colOff>
      <xdr:row>44</xdr:row>
      <xdr:rowOff>171132</xdr:rowOff>
    </xdr:to>
    <xdr:cxnSp macro="">
      <xdr:nvCxnSpPr>
        <xdr:cNvPr id="386" name="直線コネクタ 385"/>
        <xdr:cNvCxnSpPr/>
      </xdr:nvCxnSpPr>
      <xdr:spPr>
        <a:xfrm flipV="1">
          <a:off x="13512800" y="7624445"/>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9" name="フローチャート : 判断 388"/>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0" name="テキスト ボックス 389"/>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158115</xdr:rowOff>
    </xdr:from>
    <xdr:to>
      <xdr:col>24</xdr:col>
      <xdr:colOff>609600</xdr:colOff>
      <xdr:row>42</xdr:row>
      <xdr:rowOff>88265</xdr:rowOff>
    </xdr:to>
    <xdr:sp macro="" textlink="">
      <xdr:nvSpPr>
        <xdr:cNvPr id="396" name="円/楕円 395"/>
        <xdr:cNvSpPr/>
      </xdr:nvSpPr>
      <xdr:spPr>
        <a:xfrm>
          <a:off x="16967200" y="718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130192</xdr:rowOff>
    </xdr:from>
    <xdr:ext cx="762000" cy="259045"/>
    <xdr:sp macro="" textlink="">
      <xdr:nvSpPr>
        <xdr:cNvPr id="397" name="公債費負担の状況該当値テキスト"/>
        <xdr:cNvSpPr txBox="1"/>
      </xdr:nvSpPr>
      <xdr:spPr>
        <a:xfrm>
          <a:off x="17106900" y="715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125413</xdr:rowOff>
    </xdr:from>
    <xdr:to>
      <xdr:col>23</xdr:col>
      <xdr:colOff>457200</xdr:colOff>
      <xdr:row>43</xdr:row>
      <xdr:rowOff>55563</xdr:rowOff>
    </xdr:to>
    <xdr:sp macro="" textlink="">
      <xdr:nvSpPr>
        <xdr:cNvPr id="398" name="円/楕円 397"/>
        <xdr:cNvSpPr/>
      </xdr:nvSpPr>
      <xdr:spPr>
        <a:xfrm>
          <a:off x="16129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40340</xdr:rowOff>
    </xdr:from>
    <xdr:ext cx="736600" cy="259045"/>
    <xdr:sp macro="" textlink="">
      <xdr:nvSpPr>
        <xdr:cNvPr id="399" name="テキスト ボックス 398"/>
        <xdr:cNvSpPr txBox="1"/>
      </xdr:nvSpPr>
      <xdr:spPr>
        <a:xfrm>
          <a:off x="15798800" y="7412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86678</xdr:rowOff>
    </xdr:from>
    <xdr:to>
      <xdr:col>22</xdr:col>
      <xdr:colOff>254000</xdr:colOff>
      <xdr:row>44</xdr:row>
      <xdr:rowOff>16828</xdr:rowOff>
    </xdr:to>
    <xdr:sp macro="" textlink="">
      <xdr:nvSpPr>
        <xdr:cNvPr id="400" name="円/楕円 399"/>
        <xdr:cNvSpPr/>
      </xdr:nvSpPr>
      <xdr:spPr>
        <a:xfrm>
          <a:off x="15240000" y="7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1605</xdr:rowOff>
    </xdr:from>
    <xdr:ext cx="762000" cy="259045"/>
    <xdr:sp macro="" textlink="">
      <xdr:nvSpPr>
        <xdr:cNvPr id="401" name="テキスト ボックス 400"/>
        <xdr:cNvSpPr txBox="1"/>
      </xdr:nvSpPr>
      <xdr:spPr>
        <a:xfrm>
          <a:off x="14909800" y="75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29845</xdr:rowOff>
    </xdr:from>
    <xdr:to>
      <xdr:col>21</xdr:col>
      <xdr:colOff>50800</xdr:colOff>
      <xdr:row>44</xdr:row>
      <xdr:rowOff>131445</xdr:rowOff>
    </xdr:to>
    <xdr:sp macro="" textlink="">
      <xdr:nvSpPr>
        <xdr:cNvPr id="402" name="円/楕円 401"/>
        <xdr:cNvSpPr/>
      </xdr:nvSpPr>
      <xdr:spPr>
        <a:xfrm>
          <a:off x="14351000" y="757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116222</xdr:rowOff>
    </xdr:from>
    <xdr:ext cx="762000" cy="259045"/>
    <xdr:sp macro="" textlink="">
      <xdr:nvSpPr>
        <xdr:cNvPr id="403" name="テキスト ボックス 402"/>
        <xdr:cNvSpPr txBox="1"/>
      </xdr:nvSpPr>
      <xdr:spPr>
        <a:xfrm>
          <a:off x="14020800" y="766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120332</xdr:rowOff>
    </xdr:from>
    <xdr:to>
      <xdr:col>19</xdr:col>
      <xdr:colOff>533400</xdr:colOff>
      <xdr:row>45</xdr:row>
      <xdr:rowOff>50482</xdr:rowOff>
    </xdr:to>
    <xdr:sp macro="" textlink="">
      <xdr:nvSpPr>
        <xdr:cNvPr id="404" name="円/楕円 403"/>
        <xdr:cNvSpPr/>
      </xdr:nvSpPr>
      <xdr:spPr>
        <a:xfrm>
          <a:off x="13462000" y="7664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35259</xdr:rowOff>
    </xdr:from>
    <xdr:ext cx="762000" cy="259045"/>
    <xdr:sp macro="" textlink="">
      <xdr:nvSpPr>
        <xdr:cNvPr id="405" name="テキスト ボックス 404"/>
        <xdr:cNvSpPr txBox="1"/>
      </xdr:nvSpPr>
      <xdr:spPr>
        <a:xfrm>
          <a:off x="13131800" y="7750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地方債の発行抑制などによる地方債残高の減少や職員数の減少に伴い、前年度と比較して改善している。今後大型事業</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実施</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予定としているものの、新規事業実施においては、地方債の活用や債務負担行為の設定等に総点検を図り、財政の健全化に努める。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128111</xdr:rowOff>
    </xdr:from>
    <xdr:to>
      <xdr:col>24</xdr:col>
      <xdr:colOff>558800</xdr:colOff>
      <xdr:row>19</xdr:row>
      <xdr:rowOff>25432</xdr:rowOff>
    </xdr:to>
    <xdr:cxnSp macro="">
      <xdr:nvCxnSpPr>
        <xdr:cNvPr id="435" name="直線コネクタ 434"/>
        <xdr:cNvCxnSpPr/>
      </xdr:nvCxnSpPr>
      <xdr:spPr>
        <a:xfrm flipV="1">
          <a:off x="16179800" y="3214211"/>
          <a:ext cx="838200" cy="68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6"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25432</xdr:rowOff>
    </xdr:from>
    <xdr:to>
      <xdr:col>23</xdr:col>
      <xdr:colOff>406400</xdr:colOff>
      <xdr:row>19</xdr:row>
      <xdr:rowOff>97822</xdr:rowOff>
    </xdr:to>
    <xdr:cxnSp macro="">
      <xdr:nvCxnSpPr>
        <xdr:cNvPr id="438" name="直線コネクタ 437"/>
        <xdr:cNvCxnSpPr/>
      </xdr:nvCxnSpPr>
      <xdr:spPr>
        <a:xfrm flipV="1">
          <a:off x="15290800" y="328298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0" name="テキスト ボックス 439"/>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97822</xdr:rowOff>
    </xdr:from>
    <xdr:to>
      <xdr:col>22</xdr:col>
      <xdr:colOff>203200</xdr:colOff>
      <xdr:row>20</xdr:row>
      <xdr:rowOff>89853</xdr:rowOff>
    </xdr:to>
    <xdr:cxnSp macro="">
      <xdr:nvCxnSpPr>
        <xdr:cNvPr id="441" name="直線コネクタ 440"/>
        <xdr:cNvCxnSpPr/>
      </xdr:nvCxnSpPr>
      <xdr:spPr>
        <a:xfrm flipV="1">
          <a:off x="14401800" y="3355372"/>
          <a:ext cx="889000" cy="163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3" name="テキスト ボックス 442"/>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89853</xdr:rowOff>
    </xdr:from>
    <xdr:to>
      <xdr:col>21</xdr:col>
      <xdr:colOff>0</xdr:colOff>
      <xdr:row>20</xdr:row>
      <xdr:rowOff>158020</xdr:rowOff>
    </xdr:to>
    <xdr:cxnSp macro="">
      <xdr:nvCxnSpPr>
        <xdr:cNvPr id="444" name="直線コネクタ 443"/>
        <xdr:cNvCxnSpPr/>
      </xdr:nvCxnSpPr>
      <xdr:spPr>
        <a:xfrm flipV="1">
          <a:off x="13512800" y="3518853"/>
          <a:ext cx="889000" cy="68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6" name="テキスト ボックス 445"/>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7" name="フローチャート : 判断 446"/>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48" name="テキスト ボックス 447"/>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77311</xdr:rowOff>
    </xdr:from>
    <xdr:to>
      <xdr:col>24</xdr:col>
      <xdr:colOff>609600</xdr:colOff>
      <xdr:row>19</xdr:row>
      <xdr:rowOff>7461</xdr:rowOff>
    </xdr:to>
    <xdr:sp macro="" textlink="">
      <xdr:nvSpPr>
        <xdr:cNvPr id="454" name="円/楕円 453"/>
        <xdr:cNvSpPr/>
      </xdr:nvSpPr>
      <xdr:spPr>
        <a:xfrm>
          <a:off x="16967200" y="316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49388</xdr:rowOff>
    </xdr:from>
    <xdr:ext cx="762000" cy="259045"/>
    <xdr:sp macro="" textlink="">
      <xdr:nvSpPr>
        <xdr:cNvPr id="455" name="将来負担の状況該当値テキスト"/>
        <xdr:cNvSpPr txBox="1"/>
      </xdr:nvSpPr>
      <xdr:spPr>
        <a:xfrm>
          <a:off x="17106900" y="3135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146082</xdr:rowOff>
    </xdr:from>
    <xdr:to>
      <xdr:col>23</xdr:col>
      <xdr:colOff>457200</xdr:colOff>
      <xdr:row>19</xdr:row>
      <xdr:rowOff>76232</xdr:rowOff>
    </xdr:to>
    <xdr:sp macro="" textlink="">
      <xdr:nvSpPr>
        <xdr:cNvPr id="456" name="円/楕円 455"/>
        <xdr:cNvSpPr/>
      </xdr:nvSpPr>
      <xdr:spPr>
        <a:xfrm>
          <a:off x="16129000" y="323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61009</xdr:rowOff>
    </xdr:from>
    <xdr:ext cx="736600" cy="259045"/>
    <xdr:sp macro="" textlink="">
      <xdr:nvSpPr>
        <xdr:cNvPr id="457" name="テキスト ボックス 456"/>
        <xdr:cNvSpPr txBox="1"/>
      </xdr:nvSpPr>
      <xdr:spPr>
        <a:xfrm>
          <a:off x="15798800" y="3318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117.9</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47022</xdr:rowOff>
    </xdr:from>
    <xdr:to>
      <xdr:col>22</xdr:col>
      <xdr:colOff>254000</xdr:colOff>
      <xdr:row>19</xdr:row>
      <xdr:rowOff>148622</xdr:rowOff>
    </xdr:to>
    <xdr:sp macro="" textlink="">
      <xdr:nvSpPr>
        <xdr:cNvPr id="458" name="円/楕円 457"/>
        <xdr:cNvSpPr/>
      </xdr:nvSpPr>
      <xdr:spPr>
        <a:xfrm>
          <a:off x="15240000" y="330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133399</xdr:rowOff>
    </xdr:from>
    <xdr:ext cx="762000" cy="259045"/>
    <xdr:sp macro="" textlink="">
      <xdr:nvSpPr>
        <xdr:cNvPr id="459" name="テキスト ボックス 458"/>
        <xdr:cNvSpPr txBox="1"/>
      </xdr:nvSpPr>
      <xdr:spPr>
        <a:xfrm>
          <a:off x="14909800" y="339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129.9</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39053</xdr:rowOff>
    </xdr:from>
    <xdr:to>
      <xdr:col>21</xdr:col>
      <xdr:colOff>50800</xdr:colOff>
      <xdr:row>20</xdr:row>
      <xdr:rowOff>140653</xdr:rowOff>
    </xdr:to>
    <xdr:sp macro="" textlink="">
      <xdr:nvSpPr>
        <xdr:cNvPr id="460" name="円/楕円 459"/>
        <xdr:cNvSpPr/>
      </xdr:nvSpPr>
      <xdr:spPr>
        <a:xfrm>
          <a:off x="14351000" y="346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125430</xdr:rowOff>
    </xdr:from>
    <xdr:ext cx="762000" cy="259045"/>
    <xdr:sp macro="" textlink="">
      <xdr:nvSpPr>
        <xdr:cNvPr id="461" name="テキスト ボックス 460"/>
        <xdr:cNvSpPr txBox="1"/>
      </xdr:nvSpPr>
      <xdr:spPr>
        <a:xfrm>
          <a:off x="14020800" y="355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107220</xdr:rowOff>
    </xdr:from>
    <xdr:to>
      <xdr:col>19</xdr:col>
      <xdr:colOff>533400</xdr:colOff>
      <xdr:row>21</xdr:row>
      <xdr:rowOff>37370</xdr:rowOff>
    </xdr:to>
    <xdr:sp macro="" textlink="">
      <xdr:nvSpPr>
        <xdr:cNvPr id="462" name="円/楕円 461"/>
        <xdr:cNvSpPr/>
      </xdr:nvSpPr>
      <xdr:spPr>
        <a:xfrm>
          <a:off x="13462000" y="353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22147</xdr:rowOff>
    </xdr:from>
    <xdr:ext cx="762000" cy="259045"/>
    <xdr:sp macro="" textlink="">
      <xdr:nvSpPr>
        <xdr:cNvPr id="463" name="テキスト ボックス 462"/>
        <xdr:cNvSpPr txBox="1"/>
      </xdr:nvSpPr>
      <xdr:spPr>
        <a:xfrm>
          <a:off x="13131800" y="3622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富山県氷見市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50,599
50,180
230.56
22,762,835
21,689,807
758,369
12,705,480
24,672,373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106.5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人件費については類似団体内平均値を下回っている。ラスパイレス指数は改善され</a:t>
          </a:r>
          <a:r>
            <a:rPr lang="ja-JP" altLang="en-US" sz="1100" b="0" i="0" baseline="0">
              <a:solidFill>
                <a:schemeClr val="dk1"/>
              </a:solidFill>
              <a:effectLst/>
              <a:latin typeface="+mn-lt"/>
              <a:ea typeface="+mn-ea"/>
              <a:cs typeface="+mn-cs"/>
            </a:rPr>
            <a:t>つつあるが</a:t>
          </a:r>
          <a:r>
            <a:rPr lang="ja-JP" altLang="ja-JP" sz="1100" b="0" i="0" baseline="0">
              <a:solidFill>
                <a:schemeClr val="dk1"/>
              </a:solidFill>
              <a:effectLst/>
              <a:latin typeface="+mn-lt"/>
              <a:ea typeface="+mn-ea"/>
              <a:cs typeface="+mn-cs"/>
            </a:rPr>
            <a:t>、対人口職員数が類似団体内平均値より高めである。人件費そのものにおいても類似団体内平均値を下回るようにさらなる給与・定員の適正化を図る。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8890</xdr:rowOff>
    </xdr:from>
    <xdr:to>
      <xdr:col>7</xdr:col>
      <xdr:colOff>15875</xdr:colOff>
      <xdr:row>37</xdr:row>
      <xdr:rowOff>54610</xdr:rowOff>
    </xdr:to>
    <xdr:cxnSp macro="">
      <xdr:nvCxnSpPr>
        <xdr:cNvPr id="64" name="直線コネクタ 63"/>
        <xdr:cNvCxnSpPr/>
      </xdr:nvCxnSpPr>
      <xdr:spPr>
        <a:xfrm>
          <a:off x="3987800" y="63525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8890</xdr:rowOff>
    </xdr:from>
    <xdr:to>
      <xdr:col>5</xdr:col>
      <xdr:colOff>549275</xdr:colOff>
      <xdr:row>37</xdr:row>
      <xdr:rowOff>92710</xdr:rowOff>
    </xdr:to>
    <xdr:cxnSp macro="">
      <xdr:nvCxnSpPr>
        <xdr:cNvPr id="67" name="直線コネクタ 66"/>
        <xdr:cNvCxnSpPr/>
      </xdr:nvCxnSpPr>
      <xdr:spPr>
        <a:xfrm flipV="1">
          <a:off x="3098800" y="63525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92710</xdr:rowOff>
    </xdr:from>
    <xdr:to>
      <xdr:col>4</xdr:col>
      <xdr:colOff>346075</xdr:colOff>
      <xdr:row>37</xdr:row>
      <xdr:rowOff>161290</xdr:rowOff>
    </xdr:to>
    <xdr:cxnSp macro="">
      <xdr:nvCxnSpPr>
        <xdr:cNvPr id="70" name="直線コネクタ 69"/>
        <xdr:cNvCxnSpPr/>
      </xdr:nvCxnSpPr>
      <xdr:spPr>
        <a:xfrm flipV="1">
          <a:off x="2209800" y="64363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107950</xdr:rowOff>
    </xdr:from>
    <xdr:to>
      <xdr:col>3</xdr:col>
      <xdr:colOff>142875</xdr:colOff>
      <xdr:row>37</xdr:row>
      <xdr:rowOff>161290</xdr:rowOff>
    </xdr:to>
    <xdr:cxnSp macro="">
      <xdr:nvCxnSpPr>
        <xdr:cNvPr id="73" name="直線コネクタ 72"/>
        <xdr:cNvCxnSpPr/>
      </xdr:nvCxnSpPr>
      <xdr:spPr>
        <a:xfrm>
          <a:off x="1320800" y="64516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146067</xdr:rowOff>
    </xdr:from>
    <xdr:ext cx="762000" cy="259045"/>
    <xdr:sp macro="" textlink="">
      <xdr:nvSpPr>
        <xdr:cNvPr id="77" name="テキスト ボックス 76"/>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3810</xdr:rowOff>
    </xdr:from>
    <xdr:to>
      <xdr:col>7</xdr:col>
      <xdr:colOff>66675</xdr:colOff>
      <xdr:row>37</xdr:row>
      <xdr:rowOff>105410</xdr:rowOff>
    </xdr:to>
    <xdr:sp macro="" textlink="">
      <xdr:nvSpPr>
        <xdr:cNvPr id="83" name="円/楕円 82"/>
        <xdr:cNvSpPr/>
      </xdr:nvSpPr>
      <xdr:spPr>
        <a:xfrm>
          <a:off x="47752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147337</xdr:rowOff>
    </xdr:from>
    <xdr:ext cx="762000" cy="259045"/>
    <xdr:sp macro="" textlink="">
      <xdr:nvSpPr>
        <xdr:cNvPr id="84" name="人件費該当値テキスト"/>
        <xdr:cNvSpPr txBox="1"/>
      </xdr:nvSpPr>
      <xdr:spPr>
        <a:xfrm>
          <a:off x="49149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129540</xdr:rowOff>
    </xdr:from>
    <xdr:to>
      <xdr:col>5</xdr:col>
      <xdr:colOff>600075</xdr:colOff>
      <xdr:row>37</xdr:row>
      <xdr:rowOff>59690</xdr:rowOff>
    </xdr:to>
    <xdr:sp macro="" textlink="">
      <xdr:nvSpPr>
        <xdr:cNvPr id="85" name="円/楕円 84"/>
        <xdr:cNvSpPr/>
      </xdr:nvSpPr>
      <xdr:spPr>
        <a:xfrm>
          <a:off x="3937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44467</xdr:rowOff>
    </xdr:from>
    <xdr:ext cx="736600" cy="259045"/>
    <xdr:sp macro="" textlink="">
      <xdr:nvSpPr>
        <xdr:cNvPr id="86" name="テキスト ボックス 85"/>
        <xdr:cNvSpPr txBox="1"/>
      </xdr:nvSpPr>
      <xdr:spPr>
        <a:xfrm>
          <a:off x="3606800" y="638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41910</xdr:rowOff>
    </xdr:from>
    <xdr:to>
      <xdr:col>4</xdr:col>
      <xdr:colOff>396875</xdr:colOff>
      <xdr:row>37</xdr:row>
      <xdr:rowOff>143510</xdr:rowOff>
    </xdr:to>
    <xdr:sp macro="" textlink="">
      <xdr:nvSpPr>
        <xdr:cNvPr id="87" name="円/楕円 86"/>
        <xdr:cNvSpPr/>
      </xdr:nvSpPr>
      <xdr:spPr>
        <a:xfrm>
          <a:off x="3048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128287</xdr:rowOff>
    </xdr:from>
    <xdr:ext cx="762000" cy="259045"/>
    <xdr:sp macro="" textlink="">
      <xdr:nvSpPr>
        <xdr:cNvPr id="88" name="テキスト ボックス 87"/>
        <xdr:cNvSpPr txBox="1"/>
      </xdr:nvSpPr>
      <xdr:spPr>
        <a:xfrm>
          <a:off x="2717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110490</xdr:rowOff>
    </xdr:from>
    <xdr:to>
      <xdr:col>3</xdr:col>
      <xdr:colOff>193675</xdr:colOff>
      <xdr:row>38</xdr:row>
      <xdr:rowOff>40640</xdr:rowOff>
    </xdr:to>
    <xdr:sp macro="" textlink="">
      <xdr:nvSpPr>
        <xdr:cNvPr id="89" name="円/楕円 88"/>
        <xdr:cNvSpPr/>
      </xdr:nvSpPr>
      <xdr:spPr>
        <a:xfrm>
          <a:off x="2159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25417</xdr:rowOff>
    </xdr:from>
    <xdr:ext cx="762000" cy="259045"/>
    <xdr:sp macro="" textlink="">
      <xdr:nvSpPr>
        <xdr:cNvPr id="90" name="テキスト ボックス 89"/>
        <xdr:cNvSpPr txBox="1"/>
      </xdr:nvSpPr>
      <xdr:spPr>
        <a:xfrm>
          <a:off x="1828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57150</xdr:rowOff>
    </xdr:from>
    <xdr:to>
      <xdr:col>1</xdr:col>
      <xdr:colOff>676275</xdr:colOff>
      <xdr:row>37</xdr:row>
      <xdr:rowOff>158750</xdr:rowOff>
    </xdr:to>
    <xdr:sp macro="" textlink="">
      <xdr:nvSpPr>
        <xdr:cNvPr id="91" name="円/楕円 90"/>
        <xdr:cNvSpPr/>
      </xdr:nvSpPr>
      <xdr:spPr>
        <a:xfrm>
          <a:off x="1270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143527</xdr:rowOff>
    </xdr:from>
    <xdr:ext cx="762000" cy="259045"/>
    <xdr:sp macro="" textlink="">
      <xdr:nvSpPr>
        <xdr:cNvPr id="92" name="テキスト ボックス 91"/>
        <xdr:cNvSpPr txBox="1"/>
      </xdr:nvSpPr>
      <xdr:spPr>
        <a:xfrm>
          <a:off x="939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「氷見市集中改革プラン</a:t>
          </a:r>
          <a:r>
            <a:rPr lang="en-US" altLang="ja-JP" sz="1100" b="0" i="0" baseline="0">
              <a:solidFill>
                <a:schemeClr val="dk1"/>
              </a:solidFill>
              <a:effectLst/>
              <a:latin typeface="+mn-lt"/>
              <a:ea typeface="+mn-ea"/>
              <a:cs typeface="+mn-cs"/>
            </a:rPr>
            <a:t>Ⅱ</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年度）」の前プランより公共施設及び事務事業の等の必要性や効果について適正化を図り、その結果、物件費に係る経常収支比率は類似団体平均を上回っている。今後も引き続き適正化を図る。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16510</xdr:rowOff>
    </xdr:from>
    <xdr:to>
      <xdr:col>24</xdr:col>
      <xdr:colOff>31750</xdr:colOff>
      <xdr:row>15</xdr:row>
      <xdr:rowOff>46990</xdr:rowOff>
    </xdr:to>
    <xdr:cxnSp macro="">
      <xdr:nvCxnSpPr>
        <xdr:cNvPr id="125" name="直線コネクタ 124"/>
        <xdr:cNvCxnSpPr/>
      </xdr:nvCxnSpPr>
      <xdr:spPr>
        <a:xfrm>
          <a:off x="15671800" y="25882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142240</xdr:rowOff>
    </xdr:from>
    <xdr:to>
      <xdr:col>22</xdr:col>
      <xdr:colOff>565150</xdr:colOff>
      <xdr:row>15</xdr:row>
      <xdr:rowOff>16510</xdr:rowOff>
    </xdr:to>
    <xdr:cxnSp macro="">
      <xdr:nvCxnSpPr>
        <xdr:cNvPr id="128" name="直線コネクタ 127"/>
        <xdr:cNvCxnSpPr/>
      </xdr:nvCxnSpPr>
      <xdr:spPr>
        <a:xfrm>
          <a:off x="14782800" y="25425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142240</xdr:rowOff>
    </xdr:from>
    <xdr:to>
      <xdr:col>21</xdr:col>
      <xdr:colOff>361950</xdr:colOff>
      <xdr:row>14</xdr:row>
      <xdr:rowOff>142240</xdr:rowOff>
    </xdr:to>
    <xdr:cxnSp macro="">
      <xdr:nvCxnSpPr>
        <xdr:cNvPr id="131" name="直線コネクタ 130"/>
        <xdr:cNvCxnSpPr/>
      </xdr:nvCxnSpPr>
      <xdr:spPr>
        <a:xfrm>
          <a:off x="13893800" y="25425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111760</xdr:rowOff>
    </xdr:from>
    <xdr:to>
      <xdr:col>20</xdr:col>
      <xdr:colOff>158750</xdr:colOff>
      <xdr:row>14</xdr:row>
      <xdr:rowOff>142240</xdr:rowOff>
    </xdr:to>
    <xdr:cxnSp macro="">
      <xdr:nvCxnSpPr>
        <xdr:cNvPr id="134" name="直線コネクタ 133"/>
        <xdr:cNvCxnSpPr/>
      </xdr:nvCxnSpPr>
      <xdr:spPr>
        <a:xfrm>
          <a:off x="13004800" y="2512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167640</xdr:rowOff>
    </xdr:from>
    <xdr:to>
      <xdr:col>24</xdr:col>
      <xdr:colOff>82550</xdr:colOff>
      <xdr:row>15</xdr:row>
      <xdr:rowOff>97790</xdr:rowOff>
    </xdr:to>
    <xdr:sp macro="" textlink="">
      <xdr:nvSpPr>
        <xdr:cNvPr id="144" name="円/楕円 143"/>
        <xdr:cNvSpPr/>
      </xdr:nvSpPr>
      <xdr:spPr>
        <a:xfrm>
          <a:off x="164592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12717</xdr:rowOff>
    </xdr:from>
    <xdr:ext cx="762000" cy="259045"/>
    <xdr:sp macro="" textlink="">
      <xdr:nvSpPr>
        <xdr:cNvPr id="145" name="物件費該当値テキスト"/>
        <xdr:cNvSpPr txBox="1"/>
      </xdr:nvSpPr>
      <xdr:spPr>
        <a:xfrm>
          <a:off x="165989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137160</xdr:rowOff>
    </xdr:from>
    <xdr:to>
      <xdr:col>22</xdr:col>
      <xdr:colOff>615950</xdr:colOff>
      <xdr:row>15</xdr:row>
      <xdr:rowOff>67310</xdr:rowOff>
    </xdr:to>
    <xdr:sp macro="" textlink="">
      <xdr:nvSpPr>
        <xdr:cNvPr id="146" name="円/楕円 145"/>
        <xdr:cNvSpPr/>
      </xdr:nvSpPr>
      <xdr:spPr>
        <a:xfrm>
          <a:off x="15621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77487</xdr:rowOff>
    </xdr:from>
    <xdr:ext cx="736600" cy="259045"/>
    <xdr:sp macro="" textlink="">
      <xdr:nvSpPr>
        <xdr:cNvPr id="147" name="テキスト ボックス 146"/>
        <xdr:cNvSpPr txBox="1"/>
      </xdr:nvSpPr>
      <xdr:spPr>
        <a:xfrm>
          <a:off x="15290800" y="230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91440</xdr:rowOff>
    </xdr:from>
    <xdr:to>
      <xdr:col>21</xdr:col>
      <xdr:colOff>412750</xdr:colOff>
      <xdr:row>15</xdr:row>
      <xdr:rowOff>21590</xdr:rowOff>
    </xdr:to>
    <xdr:sp macro="" textlink="">
      <xdr:nvSpPr>
        <xdr:cNvPr id="148" name="円/楕円 147"/>
        <xdr:cNvSpPr/>
      </xdr:nvSpPr>
      <xdr:spPr>
        <a:xfrm>
          <a:off x="14732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31767</xdr:rowOff>
    </xdr:from>
    <xdr:ext cx="762000" cy="259045"/>
    <xdr:sp macro="" textlink="">
      <xdr:nvSpPr>
        <xdr:cNvPr id="149" name="テキスト ボックス 148"/>
        <xdr:cNvSpPr txBox="1"/>
      </xdr:nvSpPr>
      <xdr:spPr>
        <a:xfrm>
          <a:off x="14401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91440</xdr:rowOff>
    </xdr:from>
    <xdr:to>
      <xdr:col>20</xdr:col>
      <xdr:colOff>209550</xdr:colOff>
      <xdr:row>15</xdr:row>
      <xdr:rowOff>21590</xdr:rowOff>
    </xdr:to>
    <xdr:sp macro="" textlink="">
      <xdr:nvSpPr>
        <xdr:cNvPr id="150" name="円/楕円 149"/>
        <xdr:cNvSpPr/>
      </xdr:nvSpPr>
      <xdr:spPr>
        <a:xfrm>
          <a:off x="13843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31767</xdr:rowOff>
    </xdr:from>
    <xdr:ext cx="762000" cy="259045"/>
    <xdr:sp macro="" textlink="">
      <xdr:nvSpPr>
        <xdr:cNvPr id="151" name="テキスト ボックス 150"/>
        <xdr:cNvSpPr txBox="1"/>
      </xdr:nvSpPr>
      <xdr:spPr>
        <a:xfrm>
          <a:off x="13512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60960</xdr:rowOff>
    </xdr:from>
    <xdr:to>
      <xdr:col>19</xdr:col>
      <xdr:colOff>6350</xdr:colOff>
      <xdr:row>14</xdr:row>
      <xdr:rowOff>162560</xdr:rowOff>
    </xdr:to>
    <xdr:sp macro="" textlink="">
      <xdr:nvSpPr>
        <xdr:cNvPr id="152" name="円/楕円 151"/>
        <xdr:cNvSpPr/>
      </xdr:nvSpPr>
      <xdr:spPr>
        <a:xfrm>
          <a:off x="12954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1287</xdr:rowOff>
    </xdr:from>
    <xdr:ext cx="762000" cy="259045"/>
    <xdr:sp macro="" textlink="">
      <xdr:nvSpPr>
        <xdr:cNvPr id="153" name="テキスト ボックス 152"/>
        <xdr:cNvSpPr txBox="1"/>
      </xdr:nvSpPr>
      <xdr:spPr>
        <a:xfrm>
          <a:off x="126238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扶助費に係る経常収支比率はここ数年、類似団体平均を上回っている。関係機関等と協議しながら見直しを行い、今後も引き続き適正化を図る。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20320</xdr:rowOff>
    </xdr:from>
    <xdr:to>
      <xdr:col>7</xdr:col>
      <xdr:colOff>15875</xdr:colOff>
      <xdr:row>54</xdr:row>
      <xdr:rowOff>35560</xdr:rowOff>
    </xdr:to>
    <xdr:cxnSp macro="">
      <xdr:nvCxnSpPr>
        <xdr:cNvPr id="186" name="直線コネクタ 185"/>
        <xdr:cNvCxnSpPr/>
      </xdr:nvCxnSpPr>
      <xdr:spPr>
        <a:xfrm>
          <a:off x="3987800" y="92786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153670</xdr:rowOff>
    </xdr:from>
    <xdr:to>
      <xdr:col>5</xdr:col>
      <xdr:colOff>549275</xdr:colOff>
      <xdr:row>54</xdr:row>
      <xdr:rowOff>20320</xdr:rowOff>
    </xdr:to>
    <xdr:cxnSp macro="">
      <xdr:nvCxnSpPr>
        <xdr:cNvPr id="189" name="直線コネクタ 188"/>
        <xdr:cNvCxnSpPr/>
      </xdr:nvCxnSpPr>
      <xdr:spPr>
        <a:xfrm>
          <a:off x="3098800" y="9240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100330</xdr:rowOff>
    </xdr:from>
    <xdr:to>
      <xdr:col>4</xdr:col>
      <xdr:colOff>346075</xdr:colOff>
      <xdr:row>53</xdr:row>
      <xdr:rowOff>153670</xdr:rowOff>
    </xdr:to>
    <xdr:cxnSp macro="">
      <xdr:nvCxnSpPr>
        <xdr:cNvPr id="192" name="直線コネクタ 191"/>
        <xdr:cNvCxnSpPr/>
      </xdr:nvCxnSpPr>
      <xdr:spPr>
        <a:xfrm>
          <a:off x="2209800" y="9187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53</xdr:row>
      <xdr:rowOff>100330</xdr:rowOff>
    </xdr:to>
    <xdr:cxnSp macro="">
      <xdr:nvCxnSpPr>
        <xdr:cNvPr id="195" name="直線コネクタ 194"/>
        <xdr:cNvCxnSpPr/>
      </xdr:nvCxnSpPr>
      <xdr:spPr>
        <a:xfrm>
          <a:off x="1320800" y="9156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199" name="テキスト ボックス 198"/>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156210</xdr:rowOff>
    </xdr:from>
    <xdr:to>
      <xdr:col>7</xdr:col>
      <xdr:colOff>66675</xdr:colOff>
      <xdr:row>54</xdr:row>
      <xdr:rowOff>86360</xdr:rowOff>
    </xdr:to>
    <xdr:sp macro="" textlink="">
      <xdr:nvSpPr>
        <xdr:cNvPr id="205" name="円/楕円 204"/>
        <xdr:cNvSpPr/>
      </xdr:nvSpPr>
      <xdr:spPr>
        <a:xfrm>
          <a:off x="47752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1287</xdr:rowOff>
    </xdr:from>
    <xdr:ext cx="762000" cy="259045"/>
    <xdr:sp macro="" textlink="">
      <xdr:nvSpPr>
        <xdr:cNvPr id="206" name="扶助費該当値テキスト"/>
        <xdr:cNvSpPr txBox="1"/>
      </xdr:nvSpPr>
      <xdr:spPr>
        <a:xfrm>
          <a:off x="4914900" y="908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140970</xdr:rowOff>
    </xdr:from>
    <xdr:to>
      <xdr:col>5</xdr:col>
      <xdr:colOff>600075</xdr:colOff>
      <xdr:row>54</xdr:row>
      <xdr:rowOff>71120</xdr:rowOff>
    </xdr:to>
    <xdr:sp macro="" textlink="">
      <xdr:nvSpPr>
        <xdr:cNvPr id="207" name="円/楕円 206"/>
        <xdr:cNvSpPr/>
      </xdr:nvSpPr>
      <xdr:spPr>
        <a:xfrm>
          <a:off x="39370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81297</xdr:rowOff>
    </xdr:from>
    <xdr:ext cx="736600" cy="259045"/>
    <xdr:sp macro="" textlink="">
      <xdr:nvSpPr>
        <xdr:cNvPr id="208" name="テキスト ボックス 207"/>
        <xdr:cNvSpPr txBox="1"/>
      </xdr:nvSpPr>
      <xdr:spPr>
        <a:xfrm>
          <a:off x="3606800" y="899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102870</xdr:rowOff>
    </xdr:from>
    <xdr:to>
      <xdr:col>4</xdr:col>
      <xdr:colOff>396875</xdr:colOff>
      <xdr:row>54</xdr:row>
      <xdr:rowOff>33020</xdr:rowOff>
    </xdr:to>
    <xdr:sp macro="" textlink="">
      <xdr:nvSpPr>
        <xdr:cNvPr id="209" name="円/楕円 208"/>
        <xdr:cNvSpPr/>
      </xdr:nvSpPr>
      <xdr:spPr>
        <a:xfrm>
          <a:off x="3048000" y="918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43197</xdr:rowOff>
    </xdr:from>
    <xdr:ext cx="762000" cy="259045"/>
    <xdr:sp macro="" textlink="">
      <xdr:nvSpPr>
        <xdr:cNvPr id="210" name="テキスト ボックス 209"/>
        <xdr:cNvSpPr txBox="1"/>
      </xdr:nvSpPr>
      <xdr:spPr>
        <a:xfrm>
          <a:off x="2717800" y="895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49530</xdr:rowOff>
    </xdr:from>
    <xdr:to>
      <xdr:col>3</xdr:col>
      <xdr:colOff>193675</xdr:colOff>
      <xdr:row>53</xdr:row>
      <xdr:rowOff>151130</xdr:rowOff>
    </xdr:to>
    <xdr:sp macro="" textlink="">
      <xdr:nvSpPr>
        <xdr:cNvPr id="211" name="円/楕円 210"/>
        <xdr:cNvSpPr/>
      </xdr:nvSpPr>
      <xdr:spPr>
        <a:xfrm>
          <a:off x="2159000" y="913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161307</xdr:rowOff>
    </xdr:from>
    <xdr:ext cx="762000" cy="259045"/>
    <xdr:sp macro="" textlink="">
      <xdr:nvSpPr>
        <xdr:cNvPr id="212" name="テキスト ボックス 211"/>
        <xdr:cNvSpPr txBox="1"/>
      </xdr:nvSpPr>
      <xdr:spPr>
        <a:xfrm>
          <a:off x="1828800" y="890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13" name="円/楕円 212"/>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14" name="テキスト ボックス 213"/>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その他に係る経常収支比率が類似団体平均を下回っており、主な要因は繰出金である。繰出金においては総じて減少傾向にあるが、下水道特別会計、介護保険特別会計、国民健康保険特別会計への経常経費繰出金について増加しているため、経常収支比率については高水準で推移している。今後は各特別会計において、経費削減、利用料等の適正化を図ることなどにより、普通会計の負担軽減を図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24130</xdr:rowOff>
    </xdr:to>
    <xdr:cxnSp macro="">
      <xdr:nvCxnSpPr>
        <xdr:cNvPr id="247" name="直線コネクタ 246"/>
        <xdr:cNvCxnSpPr/>
      </xdr:nvCxnSpPr>
      <xdr:spPr>
        <a:xfrm>
          <a:off x="15671800" y="9773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1270</xdr:rowOff>
    </xdr:from>
    <xdr:to>
      <xdr:col>22</xdr:col>
      <xdr:colOff>565150</xdr:colOff>
      <xdr:row>57</xdr:row>
      <xdr:rowOff>24130</xdr:rowOff>
    </xdr:to>
    <xdr:cxnSp macro="">
      <xdr:nvCxnSpPr>
        <xdr:cNvPr id="250" name="直線コネクタ 249"/>
        <xdr:cNvCxnSpPr/>
      </xdr:nvCxnSpPr>
      <xdr:spPr>
        <a:xfrm flipV="1">
          <a:off x="14782800" y="97739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1270</xdr:rowOff>
    </xdr:from>
    <xdr:to>
      <xdr:col>21</xdr:col>
      <xdr:colOff>361950</xdr:colOff>
      <xdr:row>57</xdr:row>
      <xdr:rowOff>24130</xdr:rowOff>
    </xdr:to>
    <xdr:cxnSp macro="">
      <xdr:nvCxnSpPr>
        <xdr:cNvPr id="253" name="直線コネクタ 252"/>
        <xdr:cNvCxnSpPr/>
      </xdr:nvCxnSpPr>
      <xdr:spPr>
        <a:xfrm>
          <a:off x="13893800" y="97739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1270</xdr:rowOff>
    </xdr:from>
    <xdr:to>
      <xdr:col>20</xdr:col>
      <xdr:colOff>158750</xdr:colOff>
      <xdr:row>57</xdr:row>
      <xdr:rowOff>115570</xdr:rowOff>
    </xdr:to>
    <xdr:cxnSp macro="">
      <xdr:nvCxnSpPr>
        <xdr:cNvPr id="256" name="直線コネクタ 255"/>
        <xdr:cNvCxnSpPr/>
      </xdr:nvCxnSpPr>
      <xdr:spPr>
        <a:xfrm flipV="1">
          <a:off x="13004800" y="97739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66" name="円/楕円 265"/>
        <xdr:cNvSpPr/>
      </xdr:nvSpPr>
      <xdr:spPr>
        <a:xfrm>
          <a:off x="16459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116857</xdr:rowOff>
    </xdr:from>
    <xdr:ext cx="762000" cy="259045"/>
    <xdr:sp macro="" textlink="">
      <xdr:nvSpPr>
        <xdr:cNvPr id="267" name="その他該当値テキスト"/>
        <xdr:cNvSpPr txBox="1"/>
      </xdr:nvSpPr>
      <xdr:spPr>
        <a:xfrm>
          <a:off x="16598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68" name="円/楕円 267"/>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36847</xdr:rowOff>
    </xdr:from>
    <xdr:ext cx="736600" cy="259045"/>
    <xdr:sp macro="" textlink="">
      <xdr:nvSpPr>
        <xdr:cNvPr id="269" name="テキスト ボックス 268"/>
        <xdr:cNvSpPr txBox="1"/>
      </xdr:nvSpPr>
      <xdr:spPr>
        <a:xfrm>
          <a:off x="15290800" y="980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144780</xdr:rowOff>
    </xdr:from>
    <xdr:to>
      <xdr:col>21</xdr:col>
      <xdr:colOff>412750</xdr:colOff>
      <xdr:row>57</xdr:row>
      <xdr:rowOff>74930</xdr:rowOff>
    </xdr:to>
    <xdr:sp macro="" textlink="">
      <xdr:nvSpPr>
        <xdr:cNvPr id="270" name="円/楕円 269"/>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71" name="テキスト ボックス 270"/>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121920</xdr:rowOff>
    </xdr:from>
    <xdr:to>
      <xdr:col>20</xdr:col>
      <xdr:colOff>209550</xdr:colOff>
      <xdr:row>57</xdr:row>
      <xdr:rowOff>52070</xdr:rowOff>
    </xdr:to>
    <xdr:sp macro="" textlink="">
      <xdr:nvSpPr>
        <xdr:cNvPr id="272" name="円/楕円 271"/>
        <xdr:cNvSpPr/>
      </xdr:nvSpPr>
      <xdr:spPr>
        <a:xfrm>
          <a:off x="13843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36847</xdr:rowOff>
    </xdr:from>
    <xdr:ext cx="762000" cy="259045"/>
    <xdr:sp macro="" textlink="">
      <xdr:nvSpPr>
        <xdr:cNvPr id="273" name="テキスト ボックス 272"/>
        <xdr:cNvSpPr txBox="1"/>
      </xdr:nvSpPr>
      <xdr:spPr>
        <a:xfrm>
          <a:off x="13512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74" name="円/楕円 273"/>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151147</xdr:rowOff>
    </xdr:from>
    <xdr:ext cx="762000" cy="259045"/>
    <xdr:sp macro="" textlink="">
      <xdr:nvSpPr>
        <xdr:cNvPr id="275" name="テキスト ボックス 274"/>
        <xdr:cNvSpPr txBox="1"/>
      </xdr:nvSpPr>
      <xdr:spPr>
        <a:xfrm>
          <a:off x="12623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補助費に係る経常収支比率はここ数年、類似団体平均を上回っている。補助金等交付基準に基づきながら更なる見直しを行い、今後も引き続き適正化を図る。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145288</xdr:rowOff>
    </xdr:from>
    <xdr:to>
      <xdr:col>24</xdr:col>
      <xdr:colOff>31750</xdr:colOff>
      <xdr:row>34</xdr:row>
      <xdr:rowOff>149860</xdr:rowOff>
    </xdr:to>
    <xdr:cxnSp macro="">
      <xdr:nvCxnSpPr>
        <xdr:cNvPr id="305" name="直線コネクタ 304"/>
        <xdr:cNvCxnSpPr/>
      </xdr:nvCxnSpPr>
      <xdr:spPr>
        <a:xfrm>
          <a:off x="15671800" y="597458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104140</xdr:rowOff>
    </xdr:from>
    <xdr:to>
      <xdr:col>22</xdr:col>
      <xdr:colOff>565150</xdr:colOff>
      <xdr:row>34</xdr:row>
      <xdr:rowOff>145288</xdr:rowOff>
    </xdr:to>
    <xdr:cxnSp macro="">
      <xdr:nvCxnSpPr>
        <xdr:cNvPr id="308" name="直線コネクタ 307"/>
        <xdr:cNvCxnSpPr/>
      </xdr:nvCxnSpPr>
      <xdr:spPr>
        <a:xfrm>
          <a:off x="14782800" y="593344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104140</xdr:rowOff>
    </xdr:from>
    <xdr:to>
      <xdr:col>21</xdr:col>
      <xdr:colOff>361950</xdr:colOff>
      <xdr:row>34</xdr:row>
      <xdr:rowOff>122428</xdr:rowOff>
    </xdr:to>
    <xdr:cxnSp macro="">
      <xdr:nvCxnSpPr>
        <xdr:cNvPr id="311" name="直線コネクタ 310"/>
        <xdr:cNvCxnSpPr/>
      </xdr:nvCxnSpPr>
      <xdr:spPr>
        <a:xfrm flipV="1">
          <a:off x="13893800" y="593344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90424</xdr:rowOff>
    </xdr:from>
    <xdr:to>
      <xdr:col>20</xdr:col>
      <xdr:colOff>158750</xdr:colOff>
      <xdr:row>34</xdr:row>
      <xdr:rowOff>122428</xdr:rowOff>
    </xdr:to>
    <xdr:cxnSp macro="">
      <xdr:nvCxnSpPr>
        <xdr:cNvPr id="314" name="直線コネクタ 313"/>
        <xdr:cNvCxnSpPr/>
      </xdr:nvCxnSpPr>
      <xdr:spPr>
        <a:xfrm>
          <a:off x="13004800" y="59197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75709</xdr:rowOff>
    </xdr:from>
    <xdr:ext cx="762000" cy="259045"/>
    <xdr:sp macro="" textlink="">
      <xdr:nvSpPr>
        <xdr:cNvPr id="318" name="テキスト ボックス 317"/>
        <xdr:cNvSpPr txBox="1"/>
      </xdr:nvSpPr>
      <xdr:spPr>
        <a:xfrm>
          <a:off x="12623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99060</xdr:rowOff>
    </xdr:from>
    <xdr:to>
      <xdr:col>24</xdr:col>
      <xdr:colOff>82550</xdr:colOff>
      <xdr:row>35</xdr:row>
      <xdr:rowOff>29210</xdr:rowOff>
    </xdr:to>
    <xdr:sp macro="" textlink="">
      <xdr:nvSpPr>
        <xdr:cNvPr id="324" name="円/楕円 323"/>
        <xdr:cNvSpPr/>
      </xdr:nvSpPr>
      <xdr:spPr>
        <a:xfrm>
          <a:off x="16459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115587</xdr:rowOff>
    </xdr:from>
    <xdr:ext cx="762000" cy="259045"/>
    <xdr:sp macro="" textlink="">
      <xdr:nvSpPr>
        <xdr:cNvPr id="325" name="補助費等該当値テキスト"/>
        <xdr:cNvSpPr txBox="1"/>
      </xdr:nvSpPr>
      <xdr:spPr>
        <a:xfrm>
          <a:off x="165989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94488</xdr:rowOff>
    </xdr:from>
    <xdr:to>
      <xdr:col>22</xdr:col>
      <xdr:colOff>615950</xdr:colOff>
      <xdr:row>35</xdr:row>
      <xdr:rowOff>24638</xdr:rowOff>
    </xdr:to>
    <xdr:sp macro="" textlink="">
      <xdr:nvSpPr>
        <xdr:cNvPr id="326" name="円/楕円 325"/>
        <xdr:cNvSpPr/>
      </xdr:nvSpPr>
      <xdr:spPr>
        <a:xfrm>
          <a:off x="15621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34815</xdr:rowOff>
    </xdr:from>
    <xdr:ext cx="736600" cy="259045"/>
    <xdr:sp macro="" textlink="">
      <xdr:nvSpPr>
        <xdr:cNvPr id="327" name="テキスト ボックス 326"/>
        <xdr:cNvSpPr txBox="1"/>
      </xdr:nvSpPr>
      <xdr:spPr>
        <a:xfrm>
          <a:off x="15290800" y="569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53340</xdr:rowOff>
    </xdr:from>
    <xdr:to>
      <xdr:col>21</xdr:col>
      <xdr:colOff>412750</xdr:colOff>
      <xdr:row>34</xdr:row>
      <xdr:rowOff>154940</xdr:rowOff>
    </xdr:to>
    <xdr:sp macro="" textlink="">
      <xdr:nvSpPr>
        <xdr:cNvPr id="328" name="円/楕円 327"/>
        <xdr:cNvSpPr/>
      </xdr:nvSpPr>
      <xdr:spPr>
        <a:xfrm>
          <a:off x="14732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165117</xdr:rowOff>
    </xdr:from>
    <xdr:ext cx="762000" cy="259045"/>
    <xdr:sp macro="" textlink="">
      <xdr:nvSpPr>
        <xdr:cNvPr id="329" name="テキスト ボックス 328"/>
        <xdr:cNvSpPr txBox="1"/>
      </xdr:nvSpPr>
      <xdr:spPr>
        <a:xfrm>
          <a:off x="14401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71628</xdr:rowOff>
    </xdr:from>
    <xdr:to>
      <xdr:col>20</xdr:col>
      <xdr:colOff>209550</xdr:colOff>
      <xdr:row>35</xdr:row>
      <xdr:rowOff>1778</xdr:rowOff>
    </xdr:to>
    <xdr:sp macro="" textlink="">
      <xdr:nvSpPr>
        <xdr:cNvPr id="330" name="円/楕円 329"/>
        <xdr:cNvSpPr/>
      </xdr:nvSpPr>
      <xdr:spPr>
        <a:xfrm>
          <a:off x="138430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11955</xdr:rowOff>
    </xdr:from>
    <xdr:ext cx="762000" cy="259045"/>
    <xdr:sp macro="" textlink="">
      <xdr:nvSpPr>
        <xdr:cNvPr id="331" name="テキスト ボックス 330"/>
        <xdr:cNvSpPr txBox="1"/>
      </xdr:nvSpPr>
      <xdr:spPr>
        <a:xfrm>
          <a:off x="13512800" y="566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39624</xdr:rowOff>
    </xdr:from>
    <xdr:to>
      <xdr:col>19</xdr:col>
      <xdr:colOff>6350</xdr:colOff>
      <xdr:row>34</xdr:row>
      <xdr:rowOff>141224</xdr:rowOff>
    </xdr:to>
    <xdr:sp macro="" textlink="">
      <xdr:nvSpPr>
        <xdr:cNvPr id="332" name="円/楕円 331"/>
        <xdr:cNvSpPr/>
      </xdr:nvSpPr>
      <xdr:spPr>
        <a:xfrm>
          <a:off x="12954000" y="5868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151401</xdr:rowOff>
    </xdr:from>
    <xdr:ext cx="762000" cy="259045"/>
    <xdr:sp macro="" textlink="">
      <xdr:nvSpPr>
        <xdr:cNvPr id="333" name="テキスト ボックス 332"/>
        <xdr:cNvSpPr txBox="1"/>
      </xdr:nvSpPr>
      <xdr:spPr>
        <a:xfrm>
          <a:off x="12623800" y="563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市債の償還がピークを終え減少に転じている。今後は、公営企業も含めた市全体の市債の発行を抑制し、市債に頼りすぎない財政運営に努める。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131572</xdr:rowOff>
    </xdr:from>
    <xdr:to>
      <xdr:col>7</xdr:col>
      <xdr:colOff>15875</xdr:colOff>
      <xdr:row>78</xdr:row>
      <xdr:rowOff>163576</xdr:rowOff>
    </xdr:to>
    <xdr:cxnSp macro="">
      <xdr:nvCxnSpPr>
        <xdr:cNvPr id="363" name="直線コネクタ 362"/>
        <xdr:cNvCxnSpPr/>
      </xdr:nvCxnSpPr>
      <xdr:spPr>
        <a:xfrm flipV="1">
          <a:off x="3987800" y="135046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163576</xdr:rowOff>
    </xdr:from>
    <xdr:to>
      <xdr:col>5</xdr:col>
      <xdr:colOff>549275</xdr:colOff>
      <xdr:row>79</xdr:row>
      <xdr:rowOff>33274</xdr:rowOff>
    </xdr:to>
    <xdr:cxnSp macro="">
      <xdr:nvCxnSpPr>
        <xdr:cNvPr id="366" name="直線コネクタ 365"/>
        <xdr:cNvCxnSpPr/>
      </xdr:nvCxnSpPr>
      <xdr:spPr>
        <a:xfrm flipV="1">
          <a:off x="3098800" y="135366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33274</xdr:rowOff>
    </xdr:from>
    <xdr:to>
      <xdr:col>4</xdr:col>
      <xdr:colOff>346075</xdr:colOff>
      <xdr:row>79</xdr:row>
      <xdr:rowOff>69850</xdr:rowOff>
    </xdr:to>
    <xdr:cxnSp macro="">
      <xdr:nvCxnSpPr>
        <xdr:cNvPr id="369" name="直線コネクタ 368"/>
        <xdr:cNvCxnSpPr/>
      </xdr:nvCxnSpPr>
      <xdr:spPr>
        <a:xfrm flipV="1">
          <a:off x="2209800" y="135778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69850</xdr:rowOff>
    </xdr:from>
    <xdr:to>
      <xdr:col>3</xdr:col>
      <xdr:colOff>142875</xdr:colOff>
      <xdr:row>79</xdr:row>
      <xdr:rowOff>129287</xdr:rowOff>
    </xdr:to>
    <xdr:cxnSp macro="">
      <xdr:nvCxnSpPr>
        <xdr:cNvPr id="372" name="直線コネクタ 371"/>
        <xdr:cNvCxnSpPr/>
      </xdr:nvCxnSpPr>
      <xdr:spPr>
        <a:xfrm flipV="1">
          <a:off x="1320800" y="13614400"/>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80772</xdr:rowOff>
    </xdr:from>
    <xdr:to>
      <xdr:col>7</xdr:col>
      <xdr:colOff>66675</xdr:colOff>
      <xdr:row>79</xdr:row>
      <xdr:rowOff>10922</xdr:rowOff>
    </xdr:to>
    <xdr:sp macro="" textlink="">
      <xdr:nvSpPr>
        <xdr:cNvPr id="382" name="円/楕円 381"/>
        <xdr:cNvSpPr/>
      </xdr:nvSpPr>
      <xdr:spPr>
        <a:xfrm>
          <a:off x="47752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52849</xdr:rowOff>
    </xdr:from>
    <xdr:ext cx="762000" cy="259045"/>
    <xdr:sp macro="" textlink="">
      <xdr:nvSpPr>
        <xdr:cNvPr id="383" name="公債費該当値テキスト"/>
        <xdr:cNvSpPr txBox="1"/>
      </xdr:nvSpPr>
      <xdr:spPr>
        <a:xfrm>
          <a:off x="49149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112776</xdr:rowOff>
    </xdr:from>
    <xdr:to>
      <xdr:col>5</xdr:col>
      <xdr:colOff>600075</xdr:colOff>
      <xdr:row>79</xdr:row>
      <xdr:rowOff>42926</xdr:rowOff>
    </xdr:to>
    <xdr:sp macro="" textlink="">
      <xdr:nvSpPr>
        <xdr:cNvPr id="384" name="円/楕円 383"/>
        <xdr:cNvSpPr/>
      </xdr:nvSpPr>
      <xdr:spPr>
        <a:xfrm>
          <a:off x="3937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27703</xdr:rowOff>
    </xdr:from>
    <xdr:ext cx="736600" cy="259045"/>
    <xdr:sp macro="" textlink="">
      <xdr:nvSpPr>
        <xdr:cNvPr id="385" name="テキスト ボックス 384"/>
        <xdr:cNvSpPr txBox="1"/>
      </xdr:nvSpPr>
      <xdr:spPr>
        <a:xfrm>
          <a:off x="3606800" y="13572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153924</xdr:rowOff>
    </xdr:from>
    <xdr:to>
      <xdr:col>4</xdr:col>
      <xdr:colOff>396875</xdr:colOff>
      <xdr:row>79</xdr:row>
      <xdr:rowOff>84074</xdr:rowOff>
    </xdr:to>
    <xdr:sp macro="" textlink="">
      <xdr:nvSpPr>
        <xdr:cNvPr id="386" name="円/楕円 385"/>
        <xdr:cNvSpPr/>
      </xdr:nvSpPr>
      <xdr:spPr>
        <a:xfrm>
          <a:off x="30480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68851</xdr:rowOff>
    </xdr:from>
    <xdr:ext cx="762000" cy="259045"/>
    <xdr:sp macro="" textlink="">
      <xdr:nvSpPr>
        <xdr:cNvPr id="387" name="テキスト ボックス 386"/>
        <xdr:cNvSpPr txBox="1"/>
      </xdr:nvSpPr>
      <xdr:spPr>
        <a:xfrm>
          <a:off x="27178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19050</xdr:rowOff>
    </xdr:from>
    <xdr:to>
      <xdr:col>3</xdr:col>
      <xdr:colOff>193675</xdr:colOff>
      <xdr:row>79</xdr:row>
      <xdr:rowOff>120650</xdr:rowOff>
    </xdr:to>
    <xdr:sp macro="" textlink="">
      <xdr:nvSpPr>
        <xdr:cNvPr id="388" name="円/楕円 387"/>
        <xdr:cNvSpPr/>
      </xdr:nvSpPr>
      <xdr:spPr>
        <a:xfrm>
          <a:off x="2159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105427</xdr:rowOff>
    </xdr:from>
    <xdr:ext cx="762000" cy="259045"/>
    <xdr:sp macro="" textlink="">
      <xdr:nvSpPr>
        <xdr:cNvPr id="389" name="テキスト ボックス 388"/>
        <xdr:cNvSpPr txBox="1"/>
      </xdr:nvSpPr>
      <xdr:spPr>
        <a:xfrm>
          <a:off x="1828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78487</xdr:rowOff>
    </xdr:from>
    <xdr:to>
      <xdr:col>1</xdr:col>
      <xdr:colOff>676275</xdr:colOff>
      <xdr:row>80</xdr:row>
      <xdr:rowOff>8637</xdr:rowOff>
    </xdr:to>
    <xdr:sp macro="" textlink="">
      <xdr:nvSpPr>
        <xdr:cNvPr id="390" name="円/楕円 389"/>
        <xdr:cNvSpPr/>
      </xdr:nvSpPr>
      <xdr:spPr>
        <a:xfrm>
          <a:off x="1270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164864</xdr:rowOff>
    </xdr:from>
    <xdr:ext cx="762000" cy="259045"/>
    <xdr:sp macro="" textlink="">
      <xdr:nvSpPr>
        <xdr:cNvPr id="391" name="テキスト ボックス 390"/>
        <xdr:cNvSpPr txBox="1"/>
      </xdr:nvSpPr>
      <xdr:spPr>
        <a:xfrm>
          <a:off x="939800" y="1370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公債費を除く経常収支比率は類似団体平均を上回っている。</a:t>
          </a:r>
          <a:endParaRPr lang="ja-JP" altLang="ja-JP" sz="1400">
            <a:effectLst/>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公債費においては、事業の選定を行い市債の発行額を抑制するなど、適正化を図る。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35560</xdr:rowOff>
    </xdr:from>
    <xdr:to>
      <xdr:col>24</xdr:col>
      <xdr:colOff>31750</xdr:colOff>
      <xdr:row>73</xdr:row>
      <xdr:rowOff>96520</xdr:rowOff>
    </xdr:to>
    <xdr:cxnSp macro="">
      <xdr:nvCxnSpPr>
        <xdr:cNvPr id="424" name="直線コネクタ 423"/>
        <xdr:cNvCxnSpPr/>
      </xdr:nvCxnSpPr>
      <xdr:spPr>
        <a:xfrm>
          <a:off x="15671800" y="1255141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12700</xdr:rowOff>
    </xdr:from>
    <xdr:to>
      <xdr:col>22</xdr:col>
      <xdr:colOff>565150</xdr:colOff>
      <xdr:row>73</xdr:row>
      <xdr:rowOff>35560</xdr:rowOff>
    </xdr:to>
    <xdr:cxnSp macro="">
      <xdr:nvCxnSpPr>
        <xdr:cNvPr id="427" name="直線コネクタ 426"/>
        <xdr:cNvCxnSpPr/>
      </xdr:nvCxnSpPr>
      <xdr:spPr>
        <a:xfrm>
          <a:off x="14782800" y="1252855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12700</xdr:rowOff>
    </xdr:from>
    <xdr:to>
      <xdr:col>21</xdr:col>
      <xdr:colOff>361950</xdr:colOff>
      <xdr:row>73</xdr:row>
      <xdr:rowOff>24130</xdr:rowOff>
    </xdr:to>
    <xdr:cxnSp macro="">
      <xdr:nvCxnSpPr>
        <xdr:cNvPr id="430" name="直線コネクタ 429"/>
        <xdr:cNvCxnSpPr/>
      </xdr:nvCxnSpPr>
      <xdr:spPr>
        <a:xfrm flipV="1">
          <a:off x="13893800" y="125285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168910</xdr:rowOff>
    </xdr:from>
    <xdr:to>
      <xdr:col>20</xdr:col>
      <xdr:colOff>158750</xdr:colOff>
      <xdr:row>73</xdr:row>
      <xdr:rowOff>24130</xdr:rowOff>
    </xdr:to>
    <xdr:cxnSp macro="">
      <xdr:nvCxnSpPr>
        <xdr:cNvPr id="433" name="直線コネクタ 432"/>
        <xdr:cNvCxnSpPr/>
      </xdr:nvCxnSpPr>
      <xdr:spPr>
        <a:xfrm>
          <a:off x="13004800" y="125133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45720</xdr:rowOff>
    </xdr:from>
    <xdr:to>
      <xdr:col>24</xdr:col>
      <xdr:colOff>82550</xdr:colOff>
      <xdr:row>73</xdr:row>
      <xdr:rowOff>147320</xdr:rowOff>
    </xdr:to>
    <xdr:sp macro="" textlink="">
      <xdr:nvSpPr>
        <xdr:cNvPr id="443" name="円/楕円 442"/>
        <xdr:cNvSpPr/>
      </xdr:nvSpPr>
      <xdr:spPr>
        <a:xfrm>
          <a:off x="16459200" y="1256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125747</xdr:rowOff>
    </xdr:from>
    <xdr:ext cx="762000" cy="259045"/>
    <xdr:sp macro="" textlink="">
      <xdr:nvSpPr>
        <xdr:cNvPr id="444" name="公債費以外該当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22</xdr:col>
      <xdr:colOff>514350</xdr:colOff>
      <xdr:row>72</xdr:row>
      <xdr:rowOff>156210</xdr:rowOff>
    </xdr:from>
    <xdr:to>
      <xdr:col>22</xdr:col>
      <xdr:colOff>615950</xdr:colOff>
      <xdr:row>73</xdr:row>
      <xdr:rowOff>86360</xdr:rowOff>
    </xdr:to>
    <xdr:sp macro="" textlink="">
      <xdr:nvSpPr>
        <xdr:cNvPr id="445" name="円/楕円 444"/>
        <xdr:cNvSpPr/>
      </xdr:nvSpPr>
      <xdr:spPr>
        <a:xfrm>
          <a:off x="15621000" y="1250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96537</xdr:rowOff>
    </xdr:from>
    <xdr:ext cx="736600" cy="259045"/>
    <xdr:sp macro="" textlink="">
      <xdr:nvSpPr>
        <xdr:cNvPr id="446" name="テキスト ボックス 445"/>
        <xdr:cNvSpPr txBox="1"/>
      </xdr:nvSpPr>
      <xdr:spPr>
        <a:xfrm>
          <a:off x="15290800" y="1226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21</xdr:col>
      <xdr:colOff>311150</xdr:colOff>
      <xdr:row>72</xdr:row>
      <xdr:rowOff>133350</xdr:rowOff>
    </xdr:from>
    <xdr:to>
      <xdr:col>21</xdr:col>
      <xdr:colOff>412750</xdr:colOff>
      <xdr:row>73</xdr:row>
      <xdr:rowOff>63500</xdr:rowOff>
    </xdr:to>
    <xdr:sp macro="" textlink="">
      <xdr:nvSpPr>
        <xdr:cNvPr id="447" name="円/楕円 446"/>
        <xdr:cNvSpPr/>
      </xdr:nvSpPr>
      <xdr:spPr>
        <a:xfrm>
          <a:off x="14732000" y="1247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73677</xdr:rowOff>
    </xdr:from>
    <xdr:ext cx="762000" cy="259045"/>
    <xdr:sp macro="" textlink="">
      <xdr:nvSpPr>
        <xdr:cNvPr id="448" name="テキスト ボックス 447"/>
        <xdr:cNvSpPr txBox="1"/>
      </xdr:nvSpPr>
      <xdr:spPr>
        <a:xfrm>
          <a:off x="14401800" y="1224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144780</xdr:rowOff>
    </xdr:from>
    <xdr:to>
      <xdr:col>20</xdr:col>
      <xdr:colOff>209550</xdr:colOff>
      <xdr:row>73</xdr:row>
      <xdr:rowOff>74930</xdr:rowOff>
    </xdr:to>
    <xdr:sp macro="" textlink="">
      <xdr:nvSpPr>
        <xdr:cNvPr id="449" name="円/楕円 448"/>
        <xdr:cNvSpPr/>
      </xdr:nvSpPr>
      <xdr:spPr>
        <a:xfrm>
          <a:off x="13843000" y="1248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85107</xdr:rowOff>
    </xdr:from>
    <xdr:ext cx="762000" cy="259045"/>
    <xdr:sp macro="" textlink="">
      <xdr:nvSpPr>
        <xdr:cNvPr id="450" name="テキスト ボックス 449"/>
        <xdr:cNvSpPr txBox="1"/>
      </xdr:nvSpPr>
      <xdr:spPr>
        <a:xfrm>
          <a:off x="13512800" y="1225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118110</xdr:rowOff>
    </xdr:from>
    <xdr:to>
      <xdr:col>19</xdr:col>
      <xdr:colOff>6350</xdr:colOff>
      <xdr:row>73</xdr:row>
      <xdr:rowOff>48260</xdr:rowOff>
    </xdr:to>
    <xdr:sp macro="" textlink="">
      <xdr:nvSpPr>
        <xdr:cNvPr id="451" name="円/楕円 450"/>
        <xdr:cNvSpPr/>
      </xdr:nvSpPr>
      <xdr:spPr>
        <a:xfrm>
          <a:off x="12954000" y="1246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58437</xdr:rowOff>
    </xdr:from>
    <xdr:ext cx="762000" cy="259045"/>
    <xdr:sp macro="" textlink="">
      <xdr:nvSpPr>
        <xdr:cNvPr id="452" name="テキスト ボックス 451"/>
        <xdr:cNvSpPr txBox="1"/>
      </xdr:nvSpPr>
      <xdr:spPr>
        <a:xfrm>
          <a:off x="12623800" y="12231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富山県氷見市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162705</xdr:rowOff>
    </xdr:from>
    <xdr:to>
      <xdr:col>4</xdr:col>
      <xdr:colOff>1117600</xdr:colOff>
      <xdr:row>18</xdr:row>
      <xdr:rowOff>41025</xdr:rowOff>
    </xdr:to>
    <xdr:cxnSp macro="">
      <xdr:nvCxnSpPr>
        <xdr:cNvPr id="52" name="直線コネクタ 51"/>
        <xdr:cNvCxnSpPr/>
      </xdr:nvCxnSpPr>
      <xdr:spPr bwMode="auto">
        <a:xfrm flipV="1">
          <a:off x="5003800" y="3124980"/>
          <a:ext cx="647700" cy="497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156680</xdr:rowOff>
    </xdr:from>
    <xdr:to>
      <xdr:col>4</xdr:col>
      <xdr:colOff>469900</xdr:colOff>
      <xdr:row>18</xdr:row>
      <xdr:rowOff>41025</xdr:rowOff>
    </xdr:to>
    <xdr:cxnSp macro="">
      <xdr:nvCxnSpPr>
        <xdr:cNvPr id="55" name="直線コネクタ 54"/>
        <xdr:cNvCxnSpPr/>
      </xdr:nvCxnSpPr>
      <xdr:spPr bwMode="auto">
        <a:xfrm>
          <a:off x="4305300" y="3118955"/>
          <a:ext cx="698500" cy="557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129052</xdr:rowOff>
    </xdr:from>
    <xdr:to>
      <xdr:col>3</xdr:col>
      <xdr:colOff>904875</xdr:colOff>
      <xdr:row>17</xdr:row>
      <xdr:rowOff>156680</xdr:rowOff>
    </xdr:to>
    <xdr:cxnSp macro="">
      <xdr:nvCxnSpPr>
        <xdr:cNvPr id="58" name="直線コネクタ 57"/>
        <xdr:cNvCxnSpPr/>
      </xdr:nvCxnSpPr>
      <xdr:spPr bwMode="auto">
        <a:xfrm>
          <a:off x="3606800" y="3091327"/>
          <a:ext cx="698500" cy="27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129052</xdr:rowOff>
    </xdr:from>
    <xdr:to>
      <xdr:col>3</xdr:col>
      <xdr:colOff>206375</xdr:colOff>
      <xdr:row>17</xdr:row>
      <xdr:rowOff>132285</xdr:rowOff>
    </xdr:to>
    <xdr:cxnSp macro="">
      <xdr:nvCxnSpPr>
        <xdr:cNvPr id="61" name="直線コネクタ 60"/>
        <xdr:cNvCxnSpPr/>
      </xdr:nvCxnSpPr>
      <xdr:spPr bwMode="auto">
        <a:xfrm flipV="1">
          <a:off x="2908300" y="3091327"/>
          <a:ext cx="698500" cy="3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46272</xdr:rowOff>
    </xdr:from>
    <xdr:ext cx="762000" cy="259045"/>
    <xdr:sp macro="" textlink="">
      <xdr:nvSpPr>
        <xdr:cNvPr id="65" name="テキスト ボックス 64"/>
        <xdr:cNvSpPr txBox="1"/>
      </xdr:nvSpPr>
      <xdr:spPr>
        <a:xfrm>
          <a:off x="2527300" y="266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111905</xdr:rowOff>
    </xdr:from>
    <xdr:to>
      <xdr:col>5</xdr:col>
      <xdr:colOff>34925</xdr:colOff>
      <xdr:row>18</xdr:row>
      <xdr:rowOff>42055</xdr:rowOff>
    </xdr:to>
    <xdr:sp macro="" textlink="">
      <xdr:nvSpPr>
        <xdr:cNvPr id="71" name="円/楕円 70"/>
        <xdr:cNvSpPr/>
      </xdr:nvSpPr>
      <xdr:spPr bwMode="auto">
        <a:xfrm>
          <a:off x="5600700" y="3074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83982</xdr:rowOff>
    </xdr:from>
    <xdr:ext cx="762000" cy="259045"/>
    <xdr:sp macro="" textlink="">
      <xdr:nvSpPr>
        <xdr:cNvPr id="72" name="人口1人当たり決算額の推移該当値テキスト130"/>
        <xdr:cNvSpPr txBox="1"/>
      </xdr:nvSpPr>
      <xdr:spPr>
        <a:xfrm>
          <a:off x="5740400" y="30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69,730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161675</xdr:rowOff>
    </xdr:from>
    <xdr:to>
      <xdr:col>4</xdr:col>
      <xdr:colOff>520700</xdr:colOff>
      <xdr:row>18</xdr:row>
      <xdr:rowOff>91825</xdr:rowOff>
    </xdr:to>
    <xdr:sp macro="" textlink="">
      <xdr:nvSpPr>
        <xdr:cNvPr id="73" name="円/楕円 72"/>
        <xdr:cNvSpPr/>
      </xdr:nvSpPr>
      <xdr:spPr bwMode="auto">
        <a:xfrm>
          <a:off x="4953000" y="3123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76602</xdr:rowOff>
    </xdr:from>
    <xdr:ext cx="736600" cy="259045"/>
    <xdr:sp macro="" textlink="">
      <xdr:nvSpPr>
        <xdr:cNvPr id="74" name="テキスト ボックス 73"/>
        <xdr:cNvSpPr txBox="1"/>
      </xdr:nvSpPr>
      <xdr:spPr>
        <a:xfrm>
          <a:off x="4622800" y="3210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66,682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105880</xdr:rowOff>
    </xdr:from>
    <xdr:to>
      <xdr:col>3</xdr:col>
      <xdr:colOff>955675</xdr:colOff>
      <xdr:row>18</xdr:row>
      <xdr:rowOff>36030</xdr:rowOff>
    </xdr:to>
    <xdr:sp macro="" textlink="">
      <xdr:nvSpPr>
        <xdr:cNvPr id="75" name="円/楕円 74"/>
        <xdr:cNvSpPr/>
      </xdr:nvSpPr>
      <xdr:spPr bwMode="auto">
        <a:xfrm>
          <a:off x="4254500" y="3068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20807</xdr:rowOff>
    </xdr:from>
    <xdr:ext cx="762000" cy="259045"/>
    <xdr:sp macro="" textlink="">
      <xdr:nvSpPr>
        <xdr:cNvPr id="76" name="テキスト ボックス 75"/>
        <xdr:cNvSpPr txBox="1"/>
      </xdr:nvSpPr>
      <xdr:spPr>
        <a:xfrm>
          <a:off x="3924300" y="3154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70,099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78252</xdr:rowOff>
    </xdr:from>
    <xdr:to>
      <xdr:col>3</xdr:col>
      <xdr:colOff>257175</xdr:colOff>
      <xdr:row>18</xdr:row>
      <xdr:rowOff>8402</xdr:rowOff>
    </xdr:to>
    <xdr:sp macro="" textlink="">
      <xdr:nvSpPr>
        <xdr:cNvPr id="77" name="円/楕円 76"/>
        <xdr:cNvSpPr/>
      </xdr:nvSpPr>
      <xdr:spPr bwMode="auto">
        <a:xfrm>
          <a:off x="3556000" y="3040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164629</xdr:rowOff>
    </xdr:from>
    <xdr:ext cx="762000" cy="259045"/>
    <xdr:sp macro="" textlink="">
      <xdr:nvSpPr>
        <xdr:cNvPr id="78" name="テキスト ボックス 77"/>
        <xdr:cNvSpPr txBox="1"/>
      </xdr:nvSpPr>
      <xdr:spPr>
        <a:xfrm>
          <a:off x="3225800" y="312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71,791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81485</xdr:rowOff>
    </xdr:from>
    <xdr:to>
      <xdr:col>2</xdr:col>
      <xdr:colOff>692150</xdr:colOff>
      <xdr:row>18</xdr:row>
      <xdr:rowOff>11635</xdr:rowOff>
    </xdr:to>
    <xdr:sp macro="" textlink="">
      <xdr:nvSpPr>
        <xdr:cNvPr id="79" name="円/楕円 78"/>
        <xdr:cNvSpPr/>
      </xdr:nvSpPr>
      <xdr:spPr bwMode="auto">
        <a:xfrm>
          <a:off x="2857500" y="3043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167862</xdr:rowOff>
    </xdr:from>
    <xdr:ext cx="762000" cy="259045"/>
    <xdr:sp macro="" textlink="">
      <xdr:nvSpPr>
        <xdr:cNvPr id="80" name="テキスト ボックス 79"/>
        <xdr:cNvSpPr txBox="1"/>
      </xdr:nvSpPr>
      <xdr:spPr>
        <a:xfrm>
          <a:off x="2527300" y="31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71,593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17272</xdr:rowOff>
    </xdr:from>
    <xdr:to>
      <xdr:col>4</xdr:col>
      <xdr:colOff>1117600</xdr:colOff>
      <xdr:row>35</xdr:row>
      <xdr:rowOff>103663</xdr:rowOff>
    </xdr:to>
    <xdr:cxnSp macro="">
      <xdr:nvCxnSpPr>
        <xdr:cNvPr id="113" name="直線コネクタ 112"/>
        <xdr:cNvCxnSpPr/>
      </xdr:nvCxnSpPr>
      <xdr:spPr bwMode="auto">
        <a:xfrm>
          <a:off x="5003800" y="6627622"/>
          <a:ext cx="647700" cy="86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288506</xdr:rowOff>
    </xdr:from>
    <xdr:to>
      <xdr:col>4</xdr:col>
      <xdr:colOff>469900</xdr:colOff>
      <xdr:row>35</xdr:row>
      <xdr:rowOff>17272</xdr:rowOff>
    </xdr:to>
    <xdr:cxnSp macro="">
      <xdr:nvCxnSpPr>
        <xdr:cNvPr id="116" name="直線コネクタ 115"/>
        <xdr:cNvCxnSpPr/>
      </xdr:nvCxnSpPr>
      <xdr:spPr bwMode="auto">
        <a:xfrm>
          <a:off x="4305300" y="6555956"/>
          <a:ext cx="698500" cy="716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169825</xdr:rowOff>
    </xdr:from>
    <xdr:to>
      <xdr:col>3</xdr:col>
      <xdr:colOff>904875</xdr:colOff>
      <xdr:row>34</xdr:row>
      <xdr:rowOff>288506</xdr:rowOff>
    </xdr:to>
    <xdr:cxnSp macro="">
      <xdr:nvCxnSpPr>
        <xdr:cNvPr id="119" name="直線コネクタ 118"/>
        <xdr:cNvCxnSpPr/>
      </xdr:nvCxnSpPr>
      <xdr:spPr bwMode="auto">
        <a:xfrm>
          <a:off x="3606800" y="6437275"/>
          <a:ext cx="698500" cy="1186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107512</xdr:rowOff>
    </xdr:from>
    <xdr:to>
      <xdr:col>3</xdr:col>
      <xdr:colOff>206375</xdr:colOff>
      <xdr:row>34</xdr:row>
      <xdr:rowOff>169825</xdr:rowOff>
    </xdr:to>
    <xdr:cxnSp macro="">
      <xdr:nvCxnSpPr>
        <xdr:cNvPr id="122" name="直線コネクタ 121"/>
        <xdr:cNvCxnSpPr/>
      </xdr:nvCxnSpPr>
      <xdr:spPr bwMode="auto">
        <a:xfrm>
          <a:off x="2908300" y="6374962"/>
          <a:ext cx="698500" cy="623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52863</xdr:rowOff>
    </xdr:from>
    <xdr:to>
      <xdr:col>5</xdr:col>
      <xdr:colOff>34925</xdr:colOff>
      <xdr:row>35</xdr:row>
      <xdr:rowOff>154463</xdr:rowOff>
    </xdr:to>
    <xdr:sp macro="" textlink="">
      <xdr:nvSpPr>
        <xdr:cNvPr id="132" name="円/楕円 131"/>
        <xdr:cNvSpPr/>
      </xdr:nvSpPr>
      <xdr:spPr bwMode="auto">
        <a:xfrm>
          <a:off x="5600700" y="66632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240840</xdr:rowOff>
    </xdr:from>
    <xdr:ext cx="762000" cy="259045"/>
    <xdr:sp macro="" textlink="">
      <xdr:nvSpPr>
        <xdr:cNvPr id="133" name="人口1人当たり決算額の推移該当値テキスト445"/>
        <xdr:cNvSpPr txBox="1"/>
      </xdr:nvSpPr>
      <xdr:spPr>
        <a:xfrm>
          <a:off x="5740400" y="650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24,225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309372</xdr:rowOff>
    </xdr:from>
    <xdr:to>
      <xdr:col>4</xdr:col>
      <xdr:colOff>520700</xdr:colOff>
      <xdr:row>35</xdr:row>
      <xdr:rowOff>68072</xdr:rowOff>
    </xdr:to>
    <xdr:sp macro="" textlink="">
      <xdr:nvSpPr>
        <xdr:cNvPr id="134" name="円/楕円 133"/>
        <xdr:cNvSpPr/>
      </xdr:nvSpPr>
      <xdr:spPr bwMode="auto">
        <a:xfrm>
          <a:off x="4953000" y="65768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78249</xdr:rowOff>
    </xdr:from>
    <xdr:ext cx="736600" cy="259045"/>
    <xdr:sp macro="" textlink="">
      <xdr:nvSpPr>
        <xdr:cNvPr id="135" name="テキスト ボックス 134"/>
        <xdr:cNvSpPr txBox="1"/>
      </xdr:nvSpPr>
      <xdr:spPr>
        <a:xfrm>
          <a:off x="4622800" y="6345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28,760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237706</xdr:rowOff>
    </xdr:from>
    <xdr:to>
      <xdr:col>3</xdr:col>
      <xdr:colOff>955675</xdr:colOff>
      <xdr:row>34</xdr:row>
      <xdr:rowOff>339306</xdr:rowOff>
    </xdr:to>
    <xdr:sp macro="" textlink="">
      <xdr:nvSpPr>
        <xdr:cNvPr id="136" name="円/楕円 135"/>
        <xdr:cNvSpPr/>
      </xdr:nvSpPr>
      <xdr:spPr bwMode="auto">
        <a:xfrm>
          <a:off x="4254500" y="6505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6583</xdr:rowOff>
    </xdr:from>
    <xdr:ext cx="762000" cy="259045"/>
    <xdr:sp macro="" textlink="">
      <xdr:nvSpPr>
        <xdr:cNvPr id="137" name="テキスト ボックス 136"/>
        <xdr:cNvSpPr txBox="1"/>
      </xdr:nvSpPr>
      <xdr:spPr>
        <a:xfrm>
          <a:off x="3924300" y="6274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32,522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119025</xdr:rowOff>
    </xdr:from>
    <xdr:to>
      <xdr:col>3</xdr:col>
      <xdr:colOff>257175</xdr:colOff>
      <xdr:row>34</xdr:row>
      <xdr:rowOff>220625</xdr:rowOff>
    </xdr:to>
    <xdr:sp macro="" textlink="">
      <xdr:nvSpPr>
        <xdr:cNvPr id="138" name="円/楕円 137"/>
        <xdr:cNvSpPr/>
      </xdr:nvSpPr>
      <xdr:spPr bwMode="auto">
        <a:xfrm>
          <a:off x="3556000" y="6386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230802</xdr:rowOff>
    </xdr:from>
    <xdr:ext cx="762000" cy="259045"/>
    <xdr:sp macro="" textlink="">
      <xdr:nvSpPr>
        <xdr:cNvPr id="139" name="テキスト ボックス 138"/>
        <xdr:cNvSpPr txBox="1"/>
      </xdr:nvSpPr>
      <xdr:spPr>
        <a:xfrm>
          <a:off x="3225800" y="615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38,752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56712</xdr:rowOff>
    </xdr:from>
    <xdr:to>
      <xdr:col>2</xdr:col>
      <xdr:colOff>692150</xdr:colOff>
      <xdr:row>34</xdr:row>
      <xdr:rowOff>158312</xdr:rowOff>
    </xdr:to>
    <xdr:sp macro="" textlink="">
      <xdr:nvSpPr>
        <xdr:cNvPr id="140" name="円/楕円 139"/>
        <xdr:cNvSpPr/>
      </xdr:nvSpPr>
      <xdr:spPr bwMode="auto">
        <a:xfrm>
          <a:off x="2857500" y="63241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168489</xdr:rowOff>
    </xdr:from>
    <xdr:ext cx="762000" cy="259045"/>
    <xdr:sp macro="" textlink="">
      <xdr:nvSpPr>
        <xdr:cNvPr id="141" name="テキスト ボックス 140"/>
        <xdr:cNvSpPr txBox="1"/>
      </xdr:nvSpPr>
      <xdr:spPr>
        <a:xfrm>
          <a:off x="2527300" y="6093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42,023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歳入歳出差引から翌年度へ繰り越すべき財源を差し引いた実質収支については、増加傾向にあったが、平成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年度に減となった。要因として普通交付税の減や臨時財政対策債の減などである。財政調整基金については取崩額の抑制、積立額の増により平成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年度を境に増加している。今後は税収、普通交付税及び臨時財政対策債等の伸びが見込めないため、歳入歳出の適正化を行う必要がある。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各会計収支は黒字であり、今後も健全な財政運営に努める。</a:t>
          </a:r>
          <a:endParaRPr lang="ja-JP" altLang="ja-JP" sz="1400">
            <a:effectLst/>
          </a:endParaRPr>
        </a:p>
        <a:p>
          <a:pPr rtl="0"/>
          <a:r>
            <a:rPr lang="ja-JP" altLang="ja-JP" sz="1100" b="0" i="0" baseline="0">
              <a:solidFill>
                <a:schemeClr val="dk1"/>
              </a:solidFill>
              <a:effectLst/>
              <a:latin typeface="+mn-lt"/>
              <a:ea typeface="+mn-ea"/>
              <a:cs typeface="+mn-cs"/>
            </a:rPr>
            <a:t>主な黒字会計については水道事業会計であるが、料金の適正化を行い、収支均衡を図る。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100">
              <a:solidFill>
                <a:schemeClr val="dk1"/>
              </a:solidFill>
              <a:effectLst/>
              <a:latin typeface="+mn-lt"/>
              <a:ea typeface="+mn-ea"/>
              <a:cs typeface="+mn-cs"/>
            </a:rPr>
            <a:t>元利償還金については、借入抑制及び繰上償還等を行ったことにより減少している。実質公債費比率の分子となる数値は年次ごとに減少しているが、今後も引き続き借入抑制及び繰上償還等を行い適正化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富山県氷見市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地方債現在高については、借入抑制及び繰上償還等を行ったことにより減少していたが、平成２５年度は学校建設のために起債したので増となった。しかし、債務負担行為に基づく支出予定額において、国営総合かんがい排水事業費負担金の減などにより減少している。また、充当可能基金については減少傾向にあったが、財政調整基金・減債基金の増などにより増加に転じている。将来負担比率の分子となる数値は年次ごとに減少しているが、今後も引き続き適正化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75</v>
      </c>
      <c r="AZ4" s="376"/>
      <c r="BA4" s="376"/>
      <c r="BB4" s="376"/>
      <c r="BC4" s="376"/>
      <c r="BD4" s="376"/>
      <c r="BE4" s="376"/>
      <c r="BF4" s="376"/>
      <c r="BG4" s="376"/>
      <c r="BH4" s="376"/>
      <c r="BI4" s="376"/>
      <c r="BJ4" s="376"/>
      <c r="BK4" s="376"/>
      <c r="BL4" s="376"/>
      <c r="BM4" s="377"/>
      <c r="BN4" s="378">
        <v>22762835</v>
      </c>
      <c r="BO4" s="379"/>
      <c r="BP4" s="379"/>
      <c r="BQ4" s="379"/>
      <c r="BR4" s="379"/>
      <c r="BS4" s="379"/>
      <c r="BT4" s="379"/>
      <c r="BU4" s="380"/>
      <c r="BV4" s="378">
        <v>24596234</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v>
      </c>
      <c r="CU4" s="556"/>
      <c r="CV4" s="556"/>
      <c r="CW4" s="556"/>
      <c r="CX4" s="556"/>
      <c r="CY4" s="556"/>
      <c r="CZ4" s="556"/>
      <c r="DA4" s="557"/>
      <c r="DB4" s="555">
        <v>4.5999999999999996</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21689807</v>
      </c>
      <c r="BO5" s="384"/>
      <c r="BP5" s="384"/>
      <c r="BQ5" s="384"/>
      <c r="BR5" s="384"/>
      <c r="BS5" s="384"/>
      <c r="BT5" s="384"/>
      <c r="BU5" s="385"/>
      <c r="BV5" s="383">
        <v>23888575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82.8</v>
      </c>
      <c r="CU5" s="354"/>
      <c r="CV5" s="354"/>
      <c r="CW5" s="354"/>
      <c r="CX5" s="354"/>
      <c r="CY5" s="354"/>
      <c r="CZ5" s="354"/>
      <c r="DA5" s="355"/>
      <c r="DB5" s="353">
        <v>81.900000000000006</v>
      </c>
      <c r="DC5" s="354"/>
      <c r="DD5" s="354"/>
      <c r="DE5" s="354"/>
      <c r="DF5" s="354"/>
      <c r="DG5" s="354"/>
      <c r="DH5" s="354"/>
      <c r="DI5" s="355"/>
      <c r="DJ5" s="137"/>
      <c r="DK5" s="137"/>
      <c r="DL5" s="137"/>
      <c r="DM5" s="137"/>
      <c r="DN5" s="137"/>
      <c r="DO5" s="137"/>
    </row>
    <row r="6" spans="1:119" ht="18.75" customHeight="1">
      <c r="A6" s="138"/>
      <c r="B6" s="532" t="s">
        <v>81</v>
      </c>
      <c r="C6" s="399"/>
      <c r="D6" s="399"/>
      <c r="E6" s="533"/>
      <c r="F6" s="533"/>
      <c r="G6" s="533"/>
      <c r="H6" s="533"/>
      <c r="I6" s="533"/>
      <c r="J6" s="533"/>
      <c r="K6" s="533"/>
      <c r="L6" s="533" t="s">
        <v>82</v>
      </c>
      <c r="M6" s="533"/>
      <c r="N6" s="533"/>
      <c r="O6" s="533"/>
      <c r="P6" s="533"/>
      <c r="Q6" s="533"/>
      <c r="R6" s="423"/>
      <c r="S6" s="423"/>
      <c r="T6" s="423"/>
      <c r="U6" s="423"/>
      <c r="V6" s="539"/>
      <c r="W6" s="472" t="s">
        <v>83</v>
      </c>
      <c r="X6" s="398"/>
      <c r="Y6" s="398"/>
      <c r="Z6" s="398"/>
      <c r="AA6" s="398"/>
      <c r="AB6" s="399"/>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1073028</v>
      </c>
      <c r="BO6" s="384"/>
      <c r="BP6" s="384"/>
      <c r="BQ6" s="384"/>
      <c r="BR6" s="384"/>
      <c r="BS6" s="384"/>
      <c r="BT6" s="384"/>
      <c r="BU6" s="385"/>
      <c r="BV6" s="383">
        <v>707659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88.3</v>
      </c>
      <c r="CU6" s="530"/>
      <c r="CV6" s="530"/>
      <c r="CW6" s="530"/>
      <c r="CX6" s="530"/>
      <c r="CY6" s="530"/>
      <c r="CZ6" s="530"/>
      <c r="DA6" s="531"/>
      <c r="DB6" s="529">
        <v>87.6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314659</v>
      </c>
      <c r="BO7" s="384"/>
      <c r="BP7" s="384"/>
      <c r="BQ7" s="384"/>
      <c r="BR7" s="384"/>
      <c r="BS7" s="384"/>
      <c r="BT7" s="384"/>
      <c r="BU7" s="385"/>
      <c r="BV7" s="383">
        <v>106932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12705480</v>
      </c>
      <c r="CU7" s="384"/>
      <c r="CV7" s="384"/>
      <c r="CW7" s="384"/>
      <c r="CX7" s="384"/>
      <c r="CY7" s="384"/>
      <c r="CZ7" s="384"/>
      <c r="DA7" s="385"/>
      <c r="DB7" s="383">
        <v>12959364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758369</v>
      </c>
      <c r="BO8" s="384"/>
      <c r="BP8" s="384"/>
      <c r="BQ8" s="384"/>
      <c r="BR8" s="384"/>
      <c r="BS8" s="384"/>
      <c r="BT8" s="384"/>
      <c r="BU8" s="385"/>
      <c r="BV8" s="383">
        <v>600727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0.43</v>
      </c>
      <c r="CU8" s="493"/>
      <c r="CV8" s="493"/>
      <c r="CW8" s="493"/>
      <c r="CX8" s="493"/>
      <c r="CY8" s="493"/>
      <c r="CZ8" s="493"/>
      <c r="DA8" s="494"/>
      <c r="DB8" s="492">
        <v>0.42</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51726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157642</v>
      </c>
      <c r="BO9" s="384"/>
      <c r="BP9" s="384"/>
      <c r="BQ9" s="384"/>
      <c r="BR9" s="384"/>
      <c r="BS9" s="384"/>
      <c r="BT9" s="384"/>
      <c r="BU9" s="385"/>
      <c r="BV9" s="383">
        <v>-39687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18.2</v>
      </c>
      <c r="CU9" s="354"/>
      <c r="CV9" s="354"/>
      <c r="CW9" s="354"/>
      <c r="CX9" s="354"/>
      <c r="CY9" s="354"/>
      <c r="CZ9" s="354"/>
      <c r="DA9" s="355"/>
      <c r="DB9" s="353">
        <v>18.100000000000001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54495</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301545</v>
      </c>
      <c r="BO10" s="384"/>
      <c r="BP10" s="384"/>
      <c r="BQ10" s="384"/>
      <c r="BR10" s="384"/>
      <c r="BS10" s="384"/>
      <c r="BT10" s="384"/>
      <c r="BU10" s="385"/>
      <c r="BV10" s="383">
        <v>321764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108</v>
      </c>
      <c r="M11" s="432"/>
      <c r="N11" s="432"/>
      <c r="O11" s="432"/>
      <c r="P11" s="432"/>
      <c r="Q11" s="433"/>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v>150212</v>
      </c>
      <c r="BO11" s="384"/>
      <c r="BP11" s="384"/>
      <c r="BQ11" s="384"/>
      <c r="BR11" s="384"/>
      <c r="BS11" s="384"/>
      <c r="BT11" s="384"/>
      <c r="BU11" s="385"/>
      <c r="BV11" s="383">
        <v>164810</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50599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98690</v>
      </c>
      <c r="BO12" s="384"/>
      <c r="BP12" s="384"/>
      <c r="BQ12" s="384"/>
      <c r="BR12" s="384"/>
      <c r="BS12" s="384"/>
      <c r="BT12" s="384"/>
      <c r="BU12" s="385"/>
      <c r="BV12" s="383">
        <v>240703</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50180</v>
      </c>
      <c r="S13" s="485"/>
      <c r="T13" s="485"/>
      <c r="U13" s="485"/>
      <c r="V13" s="486"/>
      <c r="W13" s="472" t="s">
        <v>124</v>
      </c>
      <c r="X13" s="398"/>
      <c r="Y13" s="398"/>
      <c r="Z13" s="398"/>
      <c r="AA13" s="398"/>
      <c r="AB13" s="399"/>
      <c r="AC13" s="359">
        <v>1216</v>
      </c>
      <c r="AD13" s="360"/>
      <c r="AE13" s="360"/>
      <c r="AF13" s="360"/>
      <c r="AG13" s="361"/>
      <c r="AH13" s="359">
        <v>1834</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510709</v>
      </c>
      <c r="BO13" s="384"/>
      <c r="BP13" s="384"/>
      <c r="BQ13" s="384"/>
      <c r="BR13" s="384"/>
      <c r="BS13" s="384"/>
      <c r="BT13" s="384"/>
      <c r="BU13" s="385"/>
      <c r="BV13" s="383">
        <v>206184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14.2</v>
      </c>
      <c r="CU13" s="354"/>
      <c r="CV13" s="354"/>
      <c r="CW13" s="354"/>
      <c r="CX13" s="354"/>
      <c r="CY13" s="354"/>
      <c r="CZ13" s="354"/>
      <c r="DA13" s="355"/>
      <c r="DB13" s="353">
        <v>16.5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51335</v>
      </c>
      <c r="S14" s="485"/>
      <c r="T14" s="485"/>
      <c r="U14" s="485"/>
      <c r="V14" s="486"/>
      <c r="W14" s="487"/>
      <c r="X14" s="401"/>
      <c r="Y14" s="401"/>
      <c r="Z14" s="401"/>
      <c r="AA14" s="401"/>
      <c r="AB14" s="402"/>
      <c r="AC14" s="477">
        <v>4.9000000000000004</v>
      </c>
      <c r="AD14" s="478"/>
      <c r="AE14" s="478"/>
      <c r="AF14" s="478"/>
      <c r="AG14" s="479"/>
      <c r="AH14" s="477">
        <v>6.5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106.5</v>
      </c>
      <c r="CU14" s="456"/>
      <c r="CV14" s="456"/>
      <c r="CW14" s="456"/>
      <c r="CX14" s="456"/>
      <c r="CY14" s="456"/>
      <c r="CZ14" s="456"/>
      <c r="DA14" s="457"/>
      <c r="DB14" s="488">
        <v>117.9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50873</v>
      </c>
      <c r="S15" s="485"/>
      <c r="T15" s="485"/>
      <c r="U15" s="485"/>
      <c r="V15" s="486"/>
      <c r="W15" s="472" t="s">
        <v>131</v>
      </c>
      <c r="X15" s="398"/>
      <c r="Y15" s="398"/>
      <c r="Z15" s="398"/>
      <c r="AA15" s="398"/>
      <c r="AB15" s="399"/>
      <c r="AC15" s="359">
        <v>9166</v>
      </c>
      <c r="AD15" s="360"/>
      <c r="AE15" s="360"/>
      <c r="AF15" s="360"/>
      <c r="AG15" s="361"/>
      <c r="AH15" s="359">
        <v>10659</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4691892</v>
      </c>
      <c r="BO15" s="379"/>
      <c r="BP15" s="379"/>
      <c r="BQ15" s="379"/>
      <c r="BR15" s="379"/>
      <c r="BS15" s="379"/>
      <c r="BT15" s="379"/>
      <c r="BU15" s="380"/>
      <c r="BV15" s="378">
        <v>4681175</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401"/>
      <c r="Y16" s="401"/>
      <c r="Z16" s="401"/>
      <c r="AA16" s="401"/>
      <c r="AB16" s="402"/>
      <c r="AC16" s="477">
        <v>37</v>
      </c>
      <c r="AD16" s="478"/>
      <c r="AE16" s="478"/>
      <c r="AF16" s="478"/>
      <c r="AG16" s="479"/>
      <c r="AH16" s="477">
        <v>38</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10614797</v>
      </c>
      <c r="BO16" s="384"/>
      <c r="BP16" s="384"/>
      <c r="BQ16" s="384"/>
      <c r="BR16" s="384"/>
      <c r="BS16" s="384"/>
      <c r="BT16" s="384"/>
      <c r="BU16" s="385"/>
      <c r="BV16" s="383">
        <v>10794613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8"/>
      <c r="Y17" s="398"/>
      <c r="Z17" s="398"/>
      <c r="AA17" s="398"/>
      <c r="AB17" s="399"/>
      <c r="AC17" s="359">
        <v>14417</v>
      </c>
      <c r="AD17" s="360"/>
      <c r="AE17" s="360"/>
      <c r="AF17" s="360"/>
      <c r="AG17" s="361"/>
      <c r="AH17" s="359">
        <v>15499</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5946845</v>
      </c>
      <c r="BO17" s="384"/>
      <c r="BP17" s="384"/>
      <c r="BQ17" s="384"/>
      <c r="BR17" s="384"/>
      <c r="BS17" s="384"/>
      <c r="BT17" s="384"/>
      <c r="BU17" s="385"/>
      <c r="BV17" s="383">
        <v>5979875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230.56</v>
      </c>
      <c r="M18" s="448"/>
      <c r="N18" s="448"/>
      <c r="O18" s="448"/>
      <c r="P18" s="448"/>
      <c r="Q18" s="448"/>
      <c r="R18" s="449"/>
      <c r="S18" s="449"/>
      <c r="T18" s="449"/>
      <c r="U18" s="449"/>
      <c r="V18" s="450"/>
      <c r="W18" s="464"/>
      <c r="X18" s="465"/>
      <c r="Y18" s="465"/>
      <c r="Z18" s="465"/>
      <c r="AA18" s="465"/>
      <c r="AB18" s="473"/>
      <c r="AC18" s="347">
        <v>58.1</v>
      </c>
      <c r="AD18" s="348"/>
      <c r="AE18" s="348"/>
      <c r="AF18" s="348"/>
      <c r="AG18" s="451"/>
      <c r="AH18" s="347">
        <v>55.3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10882031</v>
      </c>
      <c r="BO18" s="384"/>
      <c r="BP18" s="384"/>
      <c r="BQ18" s="384"/>
      <c r="BR18" s="384"/>
      <c r="BS18" s="384"/>
      <c r="BT18" s="384"/>
      <c r="BU18" s="385"/>
      <c r="BV18" s="383">
        <v>10886485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224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15352206</v>
      </c>
      <c r="BO19" s="384"/>
      <c r="BP19" s="384"/>
      <c r="BQ19" s="384"/>
      <c r="BR19" s="384"/>
      <c r="BS19" s="384"/>
      <c r="BT19" s="384"/>
      <c r="BU19" s="385"/>
      <c r="BV19" s="383">
        <v>16233827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16458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146</v>
      </c>
      <c r="C22" s="415"/>
      <c r="D22" s="416"/>
      <c r="E22" s="423" t="s">
        <v>1</v>
      </c>
      <c r="F22" s="398"/>
      <c r="G22" s="398"/>
      <c r="H22" s="398"/>
      <c r="I22" s="398"/>
      <c r="J22" s="398"/>
      <c r="K22" s="399"/>
      <c r="L22" s="423" t="s">
        <v>147</v>
      </c>
      <c r="M22" s="398"/>
      <c r="N22" s="398"/>
      <c r="O22" s="398"/>
      <c r="P22" s="399"/>
      <c r="Q22" s="408" t="s">
        <v>148</v>
      </c>
      <c r="R22" s="409"/>
      <c r="S22" s="409"/>
      <c r="T22" s="409"/>
      <c r="U22" s="409"/>
      <c r="V22" s="424"/>
      <c r="W22" s="426" t="s">
        <v>149</v>
      </c>
      <c r="X22" s="415"/>
      <c r="Y22" s="416"/>
      <c r="Z22" s="423" t="s">
        <v>1</v>
      </c>
      <c r="AA22" s="398"/>
      <c r="AB22" s="398"/>
      <c r="AC22" s="398"/>
      <c r="AD22" s="398"/>
      <c r="AE22" s="398"/>
      <c r="AF22" s="398"/>
      <c r="AG22" s="399"/>
      <c r="AH22" s="397" t="s">
        <v>150</v>
      </c>
      <c r="AI22" s="398"/>
      <c r="AJ22" s="398"/>
      <c r="AK22" s="398"/>
      <c r="AL22" s="399"/>
      <c r="AM22" s="397" t="s">
        <v>151</v>
      </c>
      <c r="AN22" s="403"/>
      <c r="AO22" s="403"/>
      <c r="AP22" s="403"/>
      <c r="AQ22" s="403"/>
      <c r="AR22" s="404"/>
      <c r="AS22" s="408" t="s">
        <v>148</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152</v>
      </c>
      <c r="AZ23" s="376"/>
      <c r="BA23" s="376"/>
      <c r="BB23" s="376"/>
      <c r="BC23" s="376"/>
      <c r="BD23" s="376"/>
      <c r="BE23" s="376"/>
      <c r="BF23" s="376"/>
      <c r="BG23" s="376"/>
      <c r="BH23" s="376"/>
      <c r="BI23" s="376"/>
      <c r="BJ23" s="376"/>
      <c r="BK23" s="376"/>
      <c r="BL23" s="376"/>
      <c r="BM23" s="377"/>
      <c r="BN23" s="383">
        <v>24672373</v>
      </c>
      <c r="BO23" s="384"/>
      <c r="BP23" s="384"/>
      <c r="BQ23" s="384"/>
      <c r="BR23" s="384"/>
      <c r="BS23" s="384"/>
      <c r="BT23" s="384"/>
      <c r="BU23" s="385"/>
      <c r="BV23" s="383">
        <v>25108483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153</v>
      </c>
      <c r="F24" s="357"/>
      <c r="G24" s="357"/>
      <c r="H24" s="357"/>
      <c r="I24" s="357"/>
      <c r="J24" s="357"/>
      <c r="K24" s="358"/>
      <c r="L24" s="359">
        <v>1</v>
      </c>
      <c r="M24" s="360"/>
      <c r="N24" s="360"/>
      <c r="O24" s="360"/>
      <c r="P24" s="361"/>
      <c r="Q24" s="359">
        <v>8100</v>
      </c>
      <c r="R24" s="360"/>
      <c r="S24" s="360"/>
      <c r="T24" s="360"/>
      <c r="U24" s="360"/>
      <c r="V24" s="361"/>
      <c r="W24" s="427"/>
      <c r="X24" s="418"/>
      <c r="Y24" s="419"/>
      <c r="Z24" s="356" t="s">
        <v>154</v>
      </c>
      <c r="AA24" s="357"/>
      <c r="AB24" s="357"/>
      <c r="AC24" s="357"/>
      <c r="AD24" s="357"/>
      <c r="AE24" s="357"/>
      <c r="AF24" s="357"/>
      <c r="AG24" s="358"/>
      <c r="AH24" s="359">
        <v>365</v>
      </c>
      <c r="AI24" s="360"/>
      <c r="AJ24" s="360"/>
      <c r="AK24" s="360"/>
      <c r="AL24" s="361"/>
      <c r="AM24" s="359">
        <v>1217640</v>
      </c>
      <c r="AN24" s="360"/>
      <c r="AO24" s="360"/>
      <c r="AP24" s="360"/>
      <c r="AQ24" s="360"/>
      <c r="AR24" s="361"/>
      <c r="AS24" s="359">
        <v>3336</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20439288</v>
      </c>
      <c r="BO24" s="384"/>
      <c r="BP24" s="384"/>
      <c r="BQ24" s="384"/>
      <c r="BR24" s="384"/>
      <c r="BS24" s="384"/>
      <c r="BT24" s="384"/>
      <c r="BU24" s="385"/>
      <c r="BV24" s="383">
        <v>20411658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156</v>
      </c>
      <c r="F25" s="357"/>
      <c r="G25" s="357"/>
      <c r="H25" s="357"/>
      <c r="I25" s="357"/>
      <c r="J25" s="357"/>
      <c r="K25" s="358"/>
      <c r="L25" s="359">
        <v>1</v>
      </c>
      <c r="M25" s="360"/>
      <c r="N25" s="360"/>
      <c r="O25" s="360"/>
      <c r="P25" s="361"/>
      <c r="Q25" s="359">
        <v>6700</v>
      </c>
      <c r="R25" s="360"/>
      <c r="S25" s="360"/>
      <c r="T25" s="360"/>
      <c r="U25" s="360"/>
      <c r="V25" s="361"/>
      <c r="W25" s="427"/>
      <c r="X25" s="418"/>
      <c r="Y25" s="419"/>
      <c r="Z25" s="356" t="s">
        <v>157</v>
      </c>
      <c r="AA25" s="357"/>
      <c r="AB25" s="357"/>
      <c r="AC25" s="357"/>
      <c r="AD25" s="357"/>
      <c r="AE25" s="357"/>
      <c r="AF25" s="357"/>
      <c r="AG25" s="358"/>
      <c r="AH25" s="359">
        <v>53</v>
      </c>
      <c r="AI25" s="360"/>
      <c r="AJ25" s="360"/>
      <c r="AK25" s="360"/>
      <c r="AL25" s="361"/>
      <c r="AM25" s="359">
        <v>162180</v>
      </c>
      <c r="AN25" s="360"/>
      <c r="AO25" s="360"/>
      <c r="AP25" s="360"/>
      <c r="AQ25" s="360"/>
      <c r="AR25" s="361"/>
      <c r="AS25" s="359">
        <v>3060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1636072</v>
      </c>
      <c r="BO25" s="379"/>
      <c r="BP25" s="379"/>
      <c r="BQ25" s="379"/>
      <c r="BR25" s="379"/>
      <c r="BS25" s="379"/>
      <c r="BT25" s="379"/>
      <c r="BU25" s="380"/>
      <c r="BV25" s="378">
        <v>1757205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159</v>
      </c>
      <c r="F26" s="357"/>
      <c r="G26" s="357"/>
      <c r="H26" s="357"/>
      <c r="I26" s="357"/>
      <c r="J26" s="357"/>
      <c r="K26" s="358"/>
      <c r="L26" s="359">
        <v>1</v>
      </c>
      <c r="M26" s="360"/>
      <c r="N26" s="360"/>
      <c r="O26" s="360"/>
      <c r="P26" s="361"/>
      <c r="Q26" s="359">
        <v>5800</v>
      </c>
      <c r="R26" s="360"/>
      <c r="S26" s="360"/>
      <c r="T26" s="360"/>
      <c r="U26" s="360"/>
      <c r="V26" s="361"/>
      <c r="W26" s="427"/>
      <c r="X26" s="418"/>
      <c r="Y26" s="419"/>
      <c r="Z26" s="356" t="s">
        <v>160</v>
      </c>
      <c r="AA26" s="395"/>
      <c r="AB26" s="395"/>
      <c r="AC26" s="395"/>
      <c r="AD26" s="395"/>
      <c r="AE26" s="395"/>
      <c r="AF26" s="395"/>
      <c r="AG26" s="396"/>
      <c r="AH26" s="359">
        <v>51</v>
      </c>
      <c r="AI26" s="360"/>
      <c r="AJ26" s="360"/>
      <c r="AK26" s="360"/>
      <c r="AL26" s="361"/>
      <c r="AM26" s="359">
        <v>165597</v>
      </c>
      <c r="AN26" s="360"/>
      <c r="AO26" s="360"/>
      <c r="AP26" s="360"/>
      <c r="AQ26" s="360"/>
      <c r="AR26" s="361"/>
      <c r="AS26" s="359">
        <v>3247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162</v>
      </c>
      <c r="F27" s="357"/>
      <c r="G27" s="357"/>
      <c r="H27" s="357"/>
      <c r="I27" s="357"/>
      <c r="J27" s="357"/>
      <c r="K27" s="358"/>
      <c r="L27" s="359">
        <v>1</v>
      </c>
      <c r="M27" s="360"/>
      <c r="N27" s="360"/>
      <c r="O27" s="360"/>
      <c r="P27" s="361"/>
      <c r="Q27" s="359">
        <v>4950</v>
      </c>
      <c r="R27" s="360"/>
      <c r="S27" s="360"/>
      <c r="T27" s="360"/>
      <c r="U27" s="360"/>
      <c r="V27" s="361"/>
      <c r="W27" s="427"/>
      <c r="X27" s="418"/>
      <c r="Y27" s="419"/>
      <c r="Z27" s="356" t="s">
        <v>163</v>
      </c>
      <c r="AA27" s="357"/>
      <c r="AB27" s="357"/>
      <c r="AC27" s="357"/>
      <c r="AD27" s="357"/>
      <c r="AE27" s="357"/>
      <c r="AF27" s="357"/>
      <c r="AG27" s="358"/>
      <c r="AH27" s="359">
        <v>1</v>
      </c>
      <c r="AI27" s="360"/>
      <c r="AJ27" s="360"/>
      <c r="AK27" s="360"/>
      <c r="AL27" s="361"/>
      <c r="AM27" s="359" t="s">
        <v>164</v>
      </c>
      <c r="AN27" s="360"/>
      <c r="AO27" s="360"/>
      <c r="AP27" s="360"/>
      <c r="AQ27" s="360"/>
      <c r="AR27" s="361"/>
      <c r="AS27" s="359" t="s">
        <v>164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t="s">
        <v>122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166</v>
      </c>
      <c r="F28" s="357"/>
      <c r="G28" s="357"/>
      <c r="H28" s="357"/>
      <c r="I28" s="357"/>
      <c r="J28" s="357"/>
      <c r="K28" s="358"/>
      <c r="L28" s="359">
        <v>1</v>
      </c>
      <c r="M28" s="360"/>
      <c r="N28" s="360"/>
      <c r="O28" s="360"/>
      <c r="P28" s="361"/>
      <c r="Q28" s="359">
        <v>4400</v>
      </c>
      <c r="R28" s="360"/>
      <c r="S28" s="360"/>
      <c r="T28" s="360"/>
      <c r="U28" s="360"/>
      <c r="V28" s="361"/>
      <c r="W28" s="427"/>
      <c r="X28" s="418"/>
      <c r="Y28" s="419"/>
      <c r="Z28" s="356" t="s">
        <v>167</v>
      </c>
      <c r="AA28" s="357"/>
      <c r="AB28" s="357"/>
      <c r="AC28" s="357"/>
      <c r="AD28" s="357"/>
      <c r="AE28" s="357"/>
      <c r="AF28" s="357"/>
      <c r="AG28" s="358"/>
      <c r="AH28" s="359">
        <v>1</v>
      </c>
      <c r="AI28" s="360"/>
      <c r="AJ28" s="360"/>
      <c r="AK28" s="360"/>
      <c r="AL28" s="361"/>
      <c r="AM28" s="359" t="s">
        <v>164</v>
      </c>
      <c r="AN28" s="360"/>
      <c r="AO28" s="360"/>
      <c r="AP28" s="360"/>
      <c r="AQ28" s="360"/>
      <c r="AR28" s="361"/>
      <c r="AS28" s="359" t="s">
        <v>164</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2292801</v>
      </c>
      <c r="BO28" s="379"/>
      <c r="BP28" s="379"/>
      <c r="BQ28" s="379"/>
      <c r="BR28" s="379"/>
      <c r="BS28" s="379"/>
      <c r="BT28" s="379"/>
      <c r="BU28" s="380"/>
      <c r="BV28" s="378">
        <v>2089946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170</v>
      </c>
      <c r="F29" s="357"/>
      <c r="G29" s="357"/>
      <c r="H29" s="357"/>
      <c r="I29" s="357"/>
      <c r="J29" s="357"/>
      <c r="K29" s="358"/>
      <c r="L29" s="359">
        <v>15</v>
      </c>
      <c r="M29" s="360"/>
      <c r="N29" s="360"/>
      <c r="O29" s="360"/>
      <c r="P29" s="361"/>
      <c r="Q29" s="359">
        <v>4200</v>
      </c>
      <c r="R29" s="360"/>
      <c r="S29" s="360"/>
      <c r="T29" s="360"/>
      <c r="U29" s="360"/>
      <c r="V29" s="361"/>
      <c r="W29" s="428"/>
      <c r="X29" s="429"/>
      <c r="Y29" s="430"/>
      <c r="Z29" s="356" t="s">
        <v>171</v>
      </c>
      <c r="AA29" s="357"/>
      <c r="AB29" s="357"/>
      <c r="AC29" s="357"/>
      <c r="AD29" s="357"/>
      <c r="AE29" s="357"/>
      <c r="AF29" s="357"/>
      <c r="AG29" s="358"/>
      <c r="AH29" s="359">
        <v>367</v>
      </c>
      <c r="AI29" s="360"/>
      <c r="AJ29" s="360"/>
      <c r="AK29" s="360"/>
      <c r="AL29" s="361"/>
      <c r="AM29" s="359">
        <v>1225156</v>
      </c>
      <c r="AN29" s="360"/>
      <c r="AO29" s="360"/>
      <c r="AP29" s="360"/>
      <c r="AQ29" s="360"/>
      <c r="AR29" s="361"/>
      <c r="AS29" s="359">
        <v>3338</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1007364</v>
      </c>
      <c r="BO29" s="384"/>
      <c r="BP29" s="384"/>
      <c r="BQ29" s="384"/>
      <c r="BR29" s="384"/>
      <c r="BS29" s="384"/>
      <c r="BT29" s="384"/>
      <c r="BU29" s="385"/>
      <c r="BV29" s="383">
        <v>1106645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173</v>
      </c>
      <c r="X30" s="438"/>
      <c r="Y30" s="438"/>
      <c r="Z30" s="438"/>
      <c r="AA30" s="438"/>
      <c r="AB30" s="438"/>
      <c r="AC30" s="438"/>
      <c r="AD30" s="438"/>
      <c r="AE30" s="438"/>
      <c r="AF30" s="438"/>
      <c r="AG30" s="439"/>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1295747</v>
      </c>
      <c r="BO30" s="387"/>
      <c r="BP30" s="387"/>
      <c r="BQ30" s="387"/>
      <c r="BR30" s="387"/>
      <c r="BS30" s="387"/>
      <c r="BT30" s="387"/>
      <c r="BU30" s="388"/>
      <c r="BV30" s="386">
        <v>1771754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氷見市水道事業会計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氷見市下水道特別会計</v>
      </c>
      <c r="BH34" s="342"/>
      <c r="BI34" s="342"/>
      <c r="BJ34" s="342"/>
      <c r="BK34" s="342"/>
      <c r="BL34" s="342"/>
      <c r="BM34" s="342"/>
      <c r="BN34" s="342"/>
      <c r="BO34" s="342"/>
      <c r="BP34" s="342"/>
      <c r="BQ34" s="342"/>
      <c r="BR34" s="342"/>
      <c r="BS34" s="342"/>
      <c r="BT34" s="342"/>
      <c r="BU34" s="342"/>
      <c r="BV34" s="165"/>
      <c r="BW34" s="343" t="str">
        <f>IF(BY34="","",MAX(C34:D43,U34:V43,AM34:AN43,BE34:BF43)+1)</f>
        <v/>
      </c>
      <c r="BX34" s="343"/>
      <c r="BY34" s="342" t="str">
        <f>IF('各会計、関係団体の財政状況及び健全化判断比率'!B68="","",'各会計、関係団体の財政状況及び健全化判断比率'!B68)</f>
        <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育英資金特別会計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氷見市病院事業会計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t="str">
        <f t="shared" ref="BW35:BW43" si="2">IF(BY35="","",BW34+1)</f>
        <v/>
      </c>
      <c r="BX35" s="343"/>
      <c r="BY35" s="342" t="str">
        <f>IF('各会計、関係団体の財政状況及び健全化判断比率'!B69="","",'各会計、関係団体の財政状況及び健全化判断比率'!B69)</f>
        <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介護保険特別会計（介護サービス事業勘定）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25840</v>
      </c>
      <c r="J41" s="83">
        <v>24551</v>
      </c>
      <c r="K41" s="83">
        <v>24462</v>
      </c>
      <c r="L41" s="83">
        <v>25108</v>
      </c>
      <c r="M41" s="84">
        <v>24672</v>
      </c>
    </row>
    <row r="42" spans="2:13" ht="27.75" customHeight="1">
      <c r="B42" s="1171"/>
      <c r="C42" s="1172"/>
      <c r="D42" s="85"/>
      <c r="E42" s="1175" t="s">
        <v>26</v>
      </c>
      <c r="F42" s="1175"/>
      <c r="G42" s="1175"/>
      <c r="H42" s="1176"/>
      <c r="I42" s="86">
        <v>1450</v>
      </c>
      <c r="J42" s="87">
        <v>1023</v>
      </c>
      <c r="K42" s="87">
        <v>745</v>
      </c>
      <c r="L42" s="87">
        <v>510</v>
      </c>
      <c r="M42" s="88">
        <v>324</v>
      </c>
    </row>
    <row r="43" spans="2:13" ht="27.75" customHeight="1">
      <c r="B43" s="1171"/>
      <c r="C43" s="1172"/>
      <c r="D43" s="85"/>
      <c r="E43" s="1175" t="s">
        <v>27</v>
      </c>
      <c r="F43" s="1175"/>
      <c r="G43" s="1175"/>
      <c r="H43" s="1176"/>
      <c r="I43" s="86">
        <v>12824</v>
      </c>
      <c r="J43" s="87">
        <v>13449</v>
      </c>
      <c r="K43" s="87">
        <v>11907</v>
      </c>
      <c r="L43" s="87">
        <v>10355</v>
      </c>
      <c r="M43" s="88">
        <v>9358</v>
      </c>
    </row>
    <row r="44" spans="2:13" ht="27.75" customHeight="1">
      <c r="B44" s="1171"/>
      <c r="C44" s="1172"/>
      <c r="D44" s="85"/>
      <c r="E44" s="1175" t="s">
        <v>28</v>
      </c>
      <c r="F44" s="1175"/>
      <c r="G44" s="1175"/>
      <c r="H44" s="1176"/>
      <c r="I44" s="86" t="s">
        <v>479</v>
      </c>
      <c r="J44" s="87" t="s">
        <v>479</v>
      </c>
      <c r="K44" s="87">
        <v>184</v>
      </c>
      <c r="L44" s="87">
        <v>257</v>
      </c>
      <c r="M44" s="88">
        <v>500</v>
      </c>
    </row>
    <row r="45" spans="2:13" ht="27.75" customHeight="1">
      <c r="B45" s="1171"/>
      <c r="C45" s="1172"/>
      <c r="D45" s="85"/>
      <c r="E45" s="1175" t="s">
        <v>29</v>
      </c>
      <c r="F45" s="1175"/>
      <c r="G45" s="1175"/>
      <c r="H45" s="1176"/>
      <c r="I45" s="86">
        <v>6946</v>
      </c>
      <c r="J45" s="87">
        <v>6604</v>
      </c>
      <c r="K45" s="87">
        <v>6246</v>
      </c>
      <c r="L45" s="87">
        <v>5986</v>
      </c>
      <c r="M45" s="88">
        <v>5467</v>
      </c>
    </row>
    <row r="46" spans="2:13" ht="27.75" customHeight="1">
      <c r="B46" s="1171"/>
      <c r="C46" s="1172"/>
      <c r="D46" s="85"/>
      <c r="E46" s="1175" t="s">
        <v>30</v>
      </c>
      <c r="F46" s="1175"/>
      <c r="G46" s="1175"/>
      <c r="H46" s="1176"/>
      <c r="I46" s="86" t="s">
        <v>479</v>
      </c>
      <c r="J46" s="87" t="s">
        <v>479</v>
      </c>
      <c r="K46" s="87" t="s">
        <v>479</v>
      </c>
      <c r="L46" s="87" t="s">
        <v>479</v>
      </c>
      <c r="M46" s="88" t="s">
        <v>479</v>
      </c>
    </row>
    <row r="47" spans="2:13" ht="27.75" customHeight="1">
      <c r="B47" s="1171"/>
      <c r="C47" s="1172"/>
      <c r="D47" s="85"/>
      <c r="E47" s="1175" t="s">
        <v>31</v>
      </c>
      <c r="F47" s="1175"/>
      <c r="G47" s="1175"/>
      <c r="H47" s="1176"/>
      <c r="I47" s="86" t="s">
        <v>479</v>
      </c>
      <c r="J47" s="87" t="s">
        <v>479</v>
      </c>
      <c r="K47" s="87" t="s">
        <v>479</v>
      </c>
      <c r="L47" s="87" t="s">
        <v>479</v>
      </c>
      <c r="M47" s="88" t="s">
        <v>479</v>
      </c>
    </row>
    <row r="48" spans="2:13" ht="27.75" customHeight="1">
      <c r="B48" s="1173"/>
      <c r="C48" s="1174"/>
      <c r="D48" s="85"/>
      <c r="E48" s="1175" t="s">
        <v>32</v>
      </c>
      <c r="F48" s="1175"/>
      <c r="G48" s="1175"/>
      <c r="H48" s="1176"/>
      <c r="I48" s="86" t="s">
        <v>479</v>
      </c>
      <c r="J48" s="87" t="s">
        <v>479</v>
      </c>
      <c r="K48" s="87" t="s">
        <v>479</v>
      </c>
      <c r="L48" s="87" t="s">
        <v>479</v>
      </c>
      <c r="M48" s="88" t="s">
        <v>479</v>
      </c>
    </row>
    <row r="49" spans="2:13" ht="27.75" customHeight="1">
      <c r="B49" s="1169" t="s">
        <v>33</v>
      </c>
      <c r="C49" s="1170"/>
      <c r="D49" s="89"/>
      <c r="E49" s="1175" t="s">
        <v>34</v>
      </c>
      <c r="F49" s="1175"/>
      <c r="G49" s="1175"/>
      <c r="H49" s="1176"/>
      <c r="I49" s="86">
        <v>4543</v>
      </c>
      <c r="J49" s="87">
        <v>4602</v>
      </c>
      <c r="K49" s="87">
        <v>4991</v>
      </c>
      <c r="L49" s="87">
        <v>5432</v>
      </c>
      <c r="M49" s="88">
        <v>5488</v>
      </c>
    </row>
    <row r="50" spans="2:13" ht="27.75" customHeight="1">
      <c r="B50" s="1171"/>
      <c r="C50" s="1172"/>
      <c r="D50" s="85"/>
      <c r="E50" s="1175" t="s">
        <v>35</v>
      </c>
      <c r="F50" s="1175"/>
      <c r="G50" s="1175"/>
      <c r="H50" s="1176"/>
      <c r="I50" s="86">
        <v>900</v>
      </c>
      <c r="J50" s="87">
        <v>675</v>
      </c>
      <c r="K50" s="87">
        <v>564</v>
      </c>
      <c r="L50" s="87">
        <v>483</v>
      </c>
      <c r="M50" s="88">
        <v>439</v>
      </c>
    </row>
    <row r="51" spans="2:13" ht="27.75" customHeight="1">
      <c r="B51" s="1173"/>
      <c r="C51" s="1174"/>
      <c r="D51" s="85"/>
      <c r="E51" s="1175" t="s">
        <v>36</v>
      </c>
      <c r="F51" s="1175"/>
      <c r="G51" s="1175"/>
      <c r="H51" s="1176"/>
      <c r="I51" s="86">
        <v>23633</v>
      </c>
      <c r="J51" s="87">
        <v>23843</v>
      </c>
      <c r="K51" s="87">
        <v>24559</v>
      </c>
      <c r="L51" s="87">
        <v>23990</v>
      </c>
      <c r="M51" s="88">
        <v>23626</v>
      </c>
    </row>
    <row r="52" spans="2:13" ht="27.75" customHeight="1" thickBot="1">
      <c r="B52" s="1177" t="s">
        <v>37</v>
      </c>
      <c r="C52" s="1178"/>
      <c r="D52" s="90"/>
      <c r="E52" s="1179" t="s">
        <v>38</v>
      </c>
      <c r="F52" s="1179"/>
      <c r="G52" s="1179"/>
      <c r="H52" s="1180"/>
      <c r="I52" s="91">
        <v>17984</v>
      </c>
      <c r="J52" s="92">
        <v>16508</v>
      </c>
      <c r="K52" s="92">
        <v>13429</v>
      </c>
      <c r="L52" s="92">
        <v>12312</v>
      </c>
      <c r="M52" s="93">
        <v>10768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55156</v>
      </c>
      <c r="E3" s="116"/>
      <c r="F3" s="117">
        <v>61882</v>
      </c>
      <c r="G3" s="118"/>
      <c r="H3" s="119"/>
    </row>
    <row r="4" spans="1:8">
      <c r="A4" s="120"/>
      <c r="B4" s="121"/>
      <c r="C4" s="122"/>
      <c r="D4" s="123">
        <v>31313</v>
      </c>
      <c r="E4" s="124"/>
      <c r="F4" s="125">
        <v>32175</v>
      </c>
      <c r="G4" s="126"/>
      <c r="H4" s="127"/>
    </row>
    <row r="5" spans="1:8">
      <c r="A5" s="108" t="s">
        <v>511</v>
      </c>
      <c r="B5" s="113"/>
      <c r="C5" s="114"/>
      <c r="D5" s="115">
        <v>62440</v>
      </c>
      <c r="E5" s="116"/>
      <c r="F5" s="117">
        <v>47569</v>
      </c>
      <c r="G5" s="118"/>
      <c r="H5" s="119"/>
    </row>
    <row r="6" spans="1:8">
      <c r="A6" s="120"/>
      <c r="B6" s="121"/>
      <c r="C6" s="122"/>
      <c r="D6" s="123">
        <v>13502</v>
      </c>
      <c r="E6" s="124"/>
      <c r="F6" s="125">
        <v>26255</v>
      </c>
      <c r="G6" s="126"/>
      <c r="H6" s="127"/>
    </row>
    <row r="7" spans="1:8">
      <c r="A7" s="108" t="s">
        <v>512</v>
      </c>
      <c r="B7" s="113"/>
      <c r="C7" s="114"/>
      <c r="D7" s="115">
        <v>75000</v>
      </c>
      <c r="E7" s="116"/>
      <c r="F7" s="117">
        <v>50880</v>
      </c>
      <c r="G7" s="118"/>
      <c r="H7" s="119"/>
    </row>
    <row r="8" spans="1:8">
      <c r="A8" s="120"/>
      <c r="B8" s="121"/>
      <c r="C8" s="122"/>
      <c r="D8" s="123">
        <v>20117</v>
      </c>
      <c r="E8" s="124"/>
      <c r="F8" s="125">
        <v>26879</v>
      </c>
      <c r="G8" s="126"/>
      <c r="H8" s="127"/>
    </row>
    <row r="9" spans="1:8">
      <c r="A9" s="108" t="s">
        <v>513</v>
      </c>
      <c r="B9" s="113"/>
      <c r="C9" s="114"/>
      <c r="D9" s="115">
        <v>103032</v>
      </c>
      <c r="E9" s="116"/>
      <c r="F9" s="117">
        <v>63956</v>
      </c>
      <c r="G9" s="118"/>
      <c r="H9" s="119"/>
    </row>
    <row r="10" spans="1:8">
      <c r="A10" s="120"/>
      <c r="B10" s="121"/>
      <c r="C10" s="122"/>
      <c r="D10" s="123">
        <v>57283</v>
      </c>
      <c r="E10" s="124"/>
      <c r="F10" s="125">
        <v>29239</v>
      </c>
      <c r="G10" s="126"/>
      <c r="H10" s="127"/>
    </row>
    <row r="11" spans="1:8">
      <c r="A11" s="108" t="s">
        <v>514</v>
      </c>
      <c r="B11" s="113"/>
      <c r="C11" s="114"/>
      <c r="D11" s="115">
        <v>64285</v>
      </c>
      <c r="E11" s="116"/>
      <c r="F11" s="117">
        <v>66255</v>
      </c>
      <c r="G11" s="118"/>
      <c r="H11" s="119"/>
    </row>
    <row r="12" spans="1:8">
      <c r="A12" s="120"/>
      <c r="B12" s="121"/>
      <c r="C12" s="128"/>
      <c r="D12" s="123">
        <v>33560</v>
      </c>
      <c r="E12" s="124"/>
      <c r="F12" s="125">
        <v>31822</v>
      </c>
      <c r="G12" s="126"/>
      <c r="H12" s="127"/>
    </row>
    <row r="13" spans="1:8">
      <c r="A13" s="108"/>
      <c r="B13" s="113"/>
      <c r="C13" s="129"/>
      <c r="D13" s="130">
        <v>71983</v>
      </c>
      <c r="E13" s="131"/>
      <c r="F13" s="132">
        <v>58108</v>
      </c>
      <c r="G13" s="133"/>
      <c r="H13" s="119"/>
    </row>
    <row r="14" spans="1:8">
      <c r="A14" s="120"/>
      <c r="B14" s="121"/>
      <c r="C14" s="122"/>
      <c r="D14" s="123">
        <v>31155</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5.7</v>
      </c>
      <c r="C19" s="134">
        <f>ROUND(VALUE(SUBSTITUTE(実質収支比率等に係る経年分析!G$48,"▲","-")),2)</f>
        <v>4.54</v>
      </c>
      <c r="D19" s="134">
        <f>ROUND(VALUE(SUBSTITUTE(実質収支比率等に係る経年分析!H$48,"▲","-")),2)</f>
        <v>4.9800000000000004</v>
      </c>
      <c r="E19" s="134">
        <f>ROUND(VALUE(SUBSTITUTE(実質収支比率等に係る経年分析!I$48,"▲","-")),2)</f>
        <v>4.6399999999999997</v>
      </c>
      <c r="F19" s="134">
        <f>ROUND(VALUE(SUBSTITUTE(実質収支比率等に係る経年分析!J$48,"▲","-")),2)</f>
        <v>5.97</v>
      </c>
    </row>
    <row r="20" spans="1:11">
      <c r="A20" s="134" t="s">
        <v>43</v>
      </c>
      <c r="B20" s="134">
        <f>ROUND(VALUE(SUBSTITUTE(実質収支比率等に係る経年分析!F$47,"▲","-")),2)</f>
        <v>5.01</v>
      </c>
      <c r="C20" s="134">
        <f>ROUND(VALUE(SUBSTITUTE(実質収支比率等に係る経年分析!G$47,"▲","-")),2)</f>
        <v>6.87</v>
      </c>
      <c r="D20" s="134">
        <f>ROUND(VALUE(SUBSTITUTE(実質収支比率等に係る経年分析!H$47,"▲","-")),2)</f>
        <v>15.61</v>
      </c>
      <c r="E20" s="134">
        <f>ROUND(VALUE(SUBSTITUTE(実質収支比率等に係る経年分析!I$47,"▲","-")),2)</f>
        <v>16.13</v>
      </c>
      <c r="F20" s="134">
        <f>ROUND(VALUE(SUBSTITUTE(実質収支比率等に係る経年分析!J$47,"▲","-")),2)</f>
        <v>18.05</v>
      </c>
    </row>
    <row r="21" spans="1:11">
      <c r="A21" s="134" t="s">
        <v>44</v>
      </c>
      <c r="B21" s="134">
        <f>IF(ISNUMBER(VALUE(SUBSTITUTE(実質収支比率等に係る経年分析!F$49,"▲","-"))),ROUND(VALUE(SUBSTITUTE(実質収支比率等に係る経年分析!F$49,"▲","-")),2),NA())</f>
        <v>5.05</v>
      </c>
      <c r="C21" s="134">
        <f>IF(ISNUMBER(VALUE(SUBSTITUTE(実質収支比率等に係る経年分析!G$49,"▲","-"))),ROUND(VALUE(SUBSTITUTE(実質収支比率等に係る経年分析!G$49,"▲","-")),2),NA())</f>
        <v>3.33</v>
      </c>
      <c r="D21" s="134">
        <f>IF(ISNUMBER(VALUE(SUBSTITUTE(実質収支比率等に係る経年分析!H$49,"▲","-"))),ROUND(VALUE(SUBSTITUTE(実質収支比率等に係る経年分析!H$49,"▲","-")),2),NA())</f>
        <v>11.2</v>
      </c>
      <c r="E21" s="134">
        <f>IF(ISNUMBER(VALUE(SUBSTITUTE(実質収支比率等に係る経年分析!I$49,"▲","-"))),ROUND(VALUE(SUBSTITUTE(実質収支比率等に係る経年分析!I$49,"▲","-")),2),NA())</f>
        <v>1.59</v>
      </c>
      <c r="F21" s="134">
        <f>IF(ISNUMBER(VALUE(SUBSTITUTE(実質収支比率等に係る経年分析!J$49,"▲","-"))),ROUND(VALUE(SUBSTITUTE(実質収支比率等に係る経年分析!J$49,"▲","-")),2),NA())</f>
        <v>4.0199999999999996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介護保険特別会計（介護サービス事業勘定）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育英資金特別会計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氷見市下水道特別会計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2.95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0.92</v>
      </c>
    </row>
    <row r="34" spans="1:16">
      <c r="A34" s="135" t="str">
        <f>IF(連結実質赤字比率に係る赤字・黒字の構成分析!C$36="",NA(),連結実質赤字比率に係る赤字・黒字の構成分析!C$36)</f>
        <v>介護保険特別会計（保険事業勘定）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0.55000000000000004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5.69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4.63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5.94</v>
      </c>
    </row>
    <row r="36" spans="1:16">
      <c r="A36" s="135" t="str">
        <f>IF(連結実質赤字比率に係る赤字・黒字の構成分析!C$34="",NA(),連結実質赤字比率に係る赤字・黒字の構成分析!C$34)</f>
        <v>氷見市水道事業会計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6.95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9.81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11.44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2785</v>
      </c>
      <c r="E42" s="136"/>
      <c r="F42" s="136"/>
      <c r="G42" s="136">
        <f>'実質公債費比率（分子）の構造'!L$52</f>
        <v>2691</v>
      </c>
      <c r="H42" s="136"/>
      <c r="I42" s="136"/>
      <c r="J42" s="136">
        <f>'実質公債費比率（分子）の構造'!M$52</f>
        <v>2587</v>
      </c>
      <c r="K42" s="136"/>
      <c r="L42" s="136"/>
      <c r="M42" s="136">
        <f>'実質公債費比率（分子）の構造'!N$52</f>
        <v>2582</v>
      </c>
      <c r="N42" s="136"/>
      <c r="O42" s="136"/>
      <c r="P42" s="136">
        <f>'実質公債費比率（分子）の構造'!O$52</f>
        <v>2659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383</v>
      </c>
      <c r="C44" s="136"/>
      <c r="D44" s="136"/>
      <c r="E44" s="136">
        <f>'実質公債費比率（分子）の構造'!L$50</f>
        <v>389</v>
      </c>
      <c r="F44" s="136"/>
      <c r="G44" s="136"/>
      <c r="H44" s="136">
        <f>'実質公債費比率（分子）の構造'!M$50</f>
        <v>249</v>
      </c>
      <c r="I44" s="136"/>
      <c r="J44" s="136"/>
      <c r="K44" s="136">
        <f>'実質公債費比率（分子）の構造'!N$50</f>
        <v>210</v>
      </c>
      <c r="L44" s="136"/>
      <c r="M44" s="136"/>
      <c r="N44" s="136">
        <f>'実質公債費比率（分子）の構造'!O$50</f>
        <v>165</v>
      </c>
      <c r="O44" s="136"/>
      <c r="P44" s="136"/>
    </row>
    <row r="45" spans="1:16">
      <c r="A45" s="136" t="s">
        <v>54</v>
      </c>
      <c r="B45" s="136" t="str">
        <f>'実質公債費比率（分子）の構造'!K$49</f>
        <v>-</v>
      </c>
      <c r="C45" s="136"/>
      <c r="D45" s="136"/>
      <c r="E45" s="136">
        <f>'実質公債費比率（分子）の構造'!L$49</f>
        <v>1</v>
      </c>
      <c r="F45" s="136"/>
      <c r="G45" s="136"/>
      <c r="H45" s="136">
        <f>'実質公債費比率（分子）の構造'!M$49</f>
        <v>2</v>
      </c>
      <c r="I45" s="136"/>
      <c r="J45" s="136"/>
      <c r="K45" s="136">
        <f>'実質公債費比率（分子）の構造'!N$49</f>
        <v>1</v>
      </c>
      <c r="L45" s="136"/>
      <c r="M45" s="136"/>
      <c r="N45" s="136">
        <f>'実質公債費比率（分子）の構造'!O$49</f>
        <v>17</v>
      </c>
      <c r="O45" s="136"/>
      <c r="P45" s="136"/>
    </row>
    <row r="46" spans="1:16">
      <c r="A46" s="136" t="s">
        <v>55</v>
      </c>
      <c r="B46" s="136">
        <f>'実質公債費比率（分子）の構造'!K$48</f>
        <v>1284</v>
      </c>
      <c r="C46" s="136"/>
      <c r="D46" s="136"/>
      <c r="E46" s="136">
        <f>'実質公債費比率（分子）の構造'!L$48</f>
        <v>1200</v>
      </c>
      <c r="F46" s="136"/>
      <c r="G46" s="136"/>
      <c r="H46" s="136">
        <f>'実質公債費比率（分子）の構造'!M$48</f>
        <v>1018</v>
      </c>
      <c r="I46" s="136"/>
      <c r="J46" s="136"/>
      <c r="K46" s="136">
        <f>'実質公債費比率（分子）の構造'!N$48</f>
        <v>1021</v>
      </c>
      <c r="L46" s="136"/>
      <c r="M46" s="136"/>
      <c r="N46" s="136">
        <f>'実質公債費比率（分子）の構造'!O$48</f>
        <v>1003</v>
      </c>
      <c r="O46" s="136"/>
      <c r="P46" s="136"/>
    </row>
    <row r="47" spans="1:16">
      <c r="A47" s="136" t="s">
        <v>56</v>
      </c>
      <c r="B47" s="136">
        <f>'実質公債費比率（分子）の構造'!K$47</f>
        <v>7</v>
      </c>
      <c r="C47" s="136"/>
      <c r="D47" s="136"/>
      <c r="E47" s="136">
        <f>'実質公債費比率（分子）の構造'!L$47</f>
        <v>3</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3331</v>
      </c>
      <c r="C49" s="136"/>
      <c r="D49" s="136"/>
      <c r="E49" s="136">
        <f>'実質公債費比率（分子）の構造'!L$45</f>
        <v>3119</v>
      </c>
      <c r="F49" s="136"/>
      <c r="G49" s="136"/>
      <c r="H49" s="136">
        <f>'実質公債費比率（分子）の構造'!M$45</f>
        <v>3006</v>
      </c>
      <c r="I49" s="136"/>
      <c r="J49" s="136"/>
      <c r="K49" s="136">
        <f>'実質公債費比率（分子）の構造'!N$45</f>
        <v>2826</v>
      </c>
      <c r="L49" s="136"/>
      <c r="M49" s="136"/>
      <c r="N49" s="136">
        <f>'実質公債費比率（分子）の構造'!O$45</f>
        <v>2700</v>
      </c>
      <c r="O49" s="136"/>
      <c r="P49" s="136"/>
    </row>
    <row r="50" spans="1:16">
      <c r="A50" s="136" t="s">
        <v>59</v>
      </c>
      <c r="B50" s="136" t="e">
        <f>NA()</f>
        <v>#N/A</v>
      </c>
      <c r="C50" s="136">
        <f>IF(ISNUMBER('実質公債費比率（分子）の構造'!K$53),'実質公債費比率（分子）の構造'!K$53,NA())</f>
        <v>2220</v>
      </c>
      <c r="D50" s="136" t="e">
        <f>NA()</f>
        <v>#N/A</v>
      </c>
      <c r="E50" s="136" t="e">
        <f>NA()</f>
        <v>#N/A</v>
      </c>
      <c r="F50" s="136">
        <f>IF(ISNUMBER('実質公債費比率（分子）の構造'!L$53),'実質公債費比率（分子）の構造'!L$53,NA())</f>
        <v>2021</v>
      </c>
      <c r="G50" s="136" t="e">
        <f>NA()</f>
        <v>#N/A</v>
      </c>
      <c r="H50" s="136" t="e">
        <f>NA()</f>
        <v>#N/A</v>
      </c>
      <c r="I50" s="136">
        <f>IF(ISNUMBER('実質公債費比率（分子）の構造'!M$53),'実質公債費比率（分子）の構造'!M$53,NA())</f>
        <v>1688</v>
      </c>
      <c r="J50" s="136" t="e">
        <f>NA()</f>
        <v>#N/A</v>
      </c>
      <c r="K50" s="136" t="e">
        <f>NA()</f>
        <v>#N/A</v>
      </c>
      <c r="L50" s="136">
        <f>IF(ISNUMBER('実質公債費比率（分子）の構造'!N$53),'実質公債費比率（分子）の構造'!N$53,NA())</f>
        <v>1476</v>
      </c>
      <c r="M50" s="136" t="e">
        <f>NA()</f>
        <v>#N/A</v>
      </c>
      <c r="N50" s="136" t="e">
        <f>NA()</f>
        <v>#N/A</v>
      </c>
      <c r="O50" s="136">
        <f>IF(ISNUMBER('実質公債費比率（分子）の構造'!O$53),'実質公債費比率（分子）の構造'!O$53,NA())</f>
        <v>1226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23633</v>
      </c>
      <c r="E56" s="135"/>
      <c r="F56" s="135"/>
      <c r="G56" s="135">
        <f>'将来負担比率（分子）の構造'!J$51</f>
        <v>23843</v>
      </c>
      <c r="H56" s="135"/>
      <c r="I56" s="135"/>
      <c r="J56" s="135">
        <f>'将来負担比率（分子）の構造'!K$51</f>
        <v>24559</v>
      </c>
      <c r="K56" s="135"/>
      <c r="L56" s="135"/>
      <c r="M56" s="135">
        <f>'将来負担比率（分子）の構造'!L$51</f>
        <v>23990</v>
      </c>
      <c r="N56" s="135"/>
      <c r="O56" s="135"/>
      <c r="P56" s="135">
        <f>'将来負担比率（分子）の構造'!M$51</f>
        <v>23626</v>
      </c>
    </row>
    <row r="57" spans="1:16">
      <c r="A57" s="135" t="s">
        <v>35</v>
      </c>
      <c r="B57" s="135"/>
      <c r="C57" s="135"/>
      <c r="D57" s="135">
        <f>'将来負担比率（分子）の構造'!I$50</f>
        <v>900</v>
      </c>
      <c r="E57" s="135"/>
      <c r="F57" s="135"/>
      <c r="G57" s="135">
        <f>'将来負担比率（分子）の構造'!J$50</f>
        <v>675</v>
      </c>
      <c r="H57" s="135"/>
      <c r="I57" s="135"/>
      <c r="J57" s="135">
        <f>'将来負担比率（分子）の構造'!K$50</f>
        <v>564</v>
      </c>
      <c r="K57" s="135"/>
      <c r="L57" s="135"/>
      <c r="M57" s="135">
        <f>'将来負担比率（分子）の構造'!L$50</f>
        <v>483</v>
      </c>
      <c r="N57" s="135"/>
      <c r="O57" s="135"/>
      <c r="P57" s="135">
        <f>'将来負担比率（分子）の構造'!M$50</f>
        <v>439</v>
      </c>
    </row>
    <row r="58" spans="1:16">
      <c r="A58" s="135" t="s">
        <v>34</v>
      </c>
      <c r="B58" s="135"/>
      <c r="C58" s="135"/>
      <c r="D58" s="135">
        <f>'将来負担比率（分子）の構造'!I$49</f>
        <v>4543</v>
      </c>
      <c r="E58" s="135"/>
      <c r="F58" s="135"/>
      <c r="G58" s="135">
        <f>'将来負担比率（分子）の構造'!J$49</f>
        <v>4602</v>
      </c>
      <c r="H58" s="135"/>
      <c r="I58" s="135"/>
      <c r="J58" s="135">
        <f>'将来負担比率（分子）の構造'!K$49</f>
        <v>4991</v>
      </c>
      <c r="K58" s="135"/>
      <c r="L58" s="135"/>
      <c r="M58" s="135">
        <f>'将来負担比率（分子）の構造'!L$49</f>
        <v>5432</v>
      </c>
      <c r="N58" s="135"/>
      <c r="O58" s="135"/>
      <c r="P58" s="135">
        <f>'将来負担比率（分子）の構造'!M$49</f>
        <v>5488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6946</v>
      </c>
      <c r="C62" s="135"/>
      <c r="D62" s="135"/>
      <c r="E62" s="135">
        <f>'将来負担比率（分子）の構造'!J$45</f>
        <v>6604</v>
      </c>
      <c r="F62" s="135"/>
      <c r="G62" s="135"/>
      <c r="H62" s="135">
        <f>'将来負担比率（分子）の構造'!K$45</f>
        <v>6246</v>
      </c>
      <c r="I62" s="135"/>
      <c r="J62" s="135"/>
      <c r="K62" s="135">
        <f>'将来負担比率（分子）の構造'!L$45</f>
        <v>5986</v>
      </c>
      <c r="L62" s="135"/>
      <c r="M62" s="135"/>
      <c r="N62" s="135">
        <f>'将来負担比率（分子）の構造'!M$45</f>
        <v>5467</v>
      </c>
      <c r="O62" s="135"/>
      <c r="P62" s="135"/>
    </row>
    <row r="63" spans="1:16">
      <c r="A63" s="135" t="s">
        <v>28</v>
      </c>
      <c r="B63" s="135" t="str">
        <f>'将来負担比率（分子）の構造'!I$44</f>
        <v>-</v>
      </c>
      <c r="C63" s="135"/>
      <c r="D63" s="135"/>
      <c r="E63" s="135" t="str">
        <f>'将来負担比率（分子）の構造'!J$44</f>
        <v>-</v>
      </c>
      <c r="F63" s="135"/>
      <c r="G63" s="135"/>
      <c r="H63" s="135">
        <f>'将来負担比率（分子）の構造'!K$44</f>
        <v>184</v>
      </c>
      <c r="I63" s="135"/>
      <c r="J63" s="135"/>
      <c r="K63" s="135">
        <f>'将来負担比率（分子）の構造'!L$44</f>
        <v>257</v>
      </c>
      <c r="L63" s="135"/>
      <c r="M63" s="135"/>
      <c r="N63" s="135">
        <f>'将来負担比率（分子）の構造'!M$44</f>
        <v>500</v>
      </c>
      <c r="O63" s="135"/>
      <c r="P63" s="135"/>
    </row>
    <row r="64" spans="1:16">
      <c r="A64" s="135" t="s">
        <v>27</v>
      </c>
      <c r="B64" s="135">
        <f>'将来負担比率（分子）の構造'!I$43</f>
        <v>12824</v>
      </c>
      <c r="C64" s="135"/>
      <c r="D64" s="135"/>
      <c r="E64" s="135">
        <f>'将来負担比率（分子）の構造'!J$43</f>
        <v>13449</v>
      </c>
      <c r="F64" s="135"/>
      <c r="G64" s="135"/>
      <c r="H64" s="135">
        <f>'将来負担比率（分子）の構造'!K$43</f>
        <v>11907</v>
      </c>
      <c r="I64" s="135"/>
      <c r="J64" s="135"/>
      <c r="K64" s="135">
        <f>'将来負担比率（分子）の構造'!L$43</f>
        <v>10355</v>
      </c>
      <c r="L64" s="135"/>
      <c r="M64" s="135"/>
      <c r="N64" s="135">
        <f>'将来負担比率（分子）の構造'!M$43</f>
        <v>9358</v>
      </c>
      <c r="O64" s="135"/>
      <c r="P64" s="135"/>
    </row>
    <row r="65" spans="1:16">
      <c r="A65" s="135" t="s">
        <v>26</v>
      </c>
      <c r="B65" s="135">
        <f>'将来負担比率（分子）の構造'!I$42</f>
        <v>1450</v>
      </c>
      <c r="C65" s="135"/>
      <c r="D65" s="135"/>
      <c r="E65" s="135">
        <f>'将来負担比率（分子）の構造'!J$42</f>
        <v>1023</v>
      </c>
      <c r="F65" s="135"/>
      <c r="G65" s="135"/>
      <c r="H65" s="135">
        <f>'将来負担比率（分子）の構造'!K$42</f>
        <v>745</v>
      </c>
      <c r="I65" s="135"/>
      <c r="J65" s="135"/>
      <c r="K65" s="135">
        <f>'将来負担比率（分子）の構造'!L$42</f>
        <v>510</v>
      </c>
      <c r="L65" s="135"/>
      <c r="M65" s="135"/>
      <c r="N65" s="135">
        <f>'将来負担比率（分子）の構造'!M$42</f>
        <v>324</v>
      </c>
      <c r="O65" s="135"/>
      <c r="P65" s="135"/>
    </row>
    <row r="66" spans="1:16">
      <c r="A66" s="135" t="s">
        <v>25</v>
      </c>
      <c r="B66" s="135">
        <f>'将来負担比率（分子）の構造'!I$41</f>
        <v>25840</v>
      </c>
      <c r="C66" s="135"/>
      <c r="D66" s="135"/>
      <c r="E66" s="135">
        <f>'将来負担比率（分子）の構造'!J$41</f>
        <v>24551</v>
      </c>
      <c r="F66" s="135"/>
      <c r="G66" s="135"/>
      <c r="H66" s="135">
        <f>'将来負担比率（分子）の構造'!K$41</f>
        <v>24462</v>
      </c>
      <c r="I66" s="135"/>
      <c r="J66" s="135"/>
      <c r="K66" s="135">
        <f>'将来負担比率（分子）の構造'!L$41</f>
        <v>25108</v>
      </c>
      <c r="L66" s="135"/>
      <c r="M66" s="135"/>
      <c r="N66" s="135">
        <f>'将来負担比率（分子）の構造'!M$41</f>
        <v>24672</v>
      </c>
      <c r="O66" s="135"/>
      <c r="P66" s="135"/>
    </row>
    <row r="67" spans="1:16">
      <c r="A67" s="135" t="s">
        <v>63</v>
      </c>
      <c r="B67" s="135" t="e">
        <f>NA()</f>
        <v>#N/A</v>
      </c>
      <c r="C67" s="135">
        <f>IF(ISNUMBER('将来負担比率（分子）の構造'!I$52), IF('将来負担比率（分子）の構造'!I$52 &lt; 0, 0, '将来負担比率（分子）の構造'!I$52), NA())</f>
        <v>17984</v>
      </c>
      <c r="D67" s="135" t="e">
        <f>NA()</f>
        <v>#N/A</v>
      </c>
      <c r="E67" s="135" t="e">
        <f>NA()</f>
        <v>#N/A</v>
      </c>
      <c r="F67" s="135">
        <f>IF(ISNUMBER('将来負担比率（分子）の構造'!J$52), IF('将来負担比率（分子）の構造'!J$52 &lt; 0, 0, '将来負担比率（分子）の構造'!J$52), NA())</f>
        <v>16508</v>
      </c>
      <c r="G67" s="135" t="e">
        <f>NA()</f>
        <v>#N/A</v>
      </c>
      <c r="H67" s="135" t="e">
        <f>NA()</f>
        <v>#N/A</v>
      </c>
      <c r="I67" s="135">
        <f>IF(ISNUMBER('将来負担比率（分子）の構造'!K$52), IF('将来負担比率（分子）の構造'!K$52 &lt; 0, 0, '将来負担比率（分子）の構造'!K$52), NA())</f>
        <v>13429</v>
      </c>
      <c r="J67" s="135" t="e">
        <f>NA()</f>
        <v>#N/A</v>
      </c>
      <c r="K67" s="135" t="e">
        <f>NA()</f>
        <v>#N/A</v>
      </c>
      <c r="L67" s="135">
        <f>IF(ISNUMBER('将来負担比率（分子）の構造'!L$52), IF('将来負担比率（分子）の構造'!L$52 &lt; 0, 0, '将来負担比率（分子）の構造'!L$52), NA())</f>
        <v>12312</v>
      </c>
      <c r="M67" s="135" t="e">
        <f>NA()</f>
        <v>#N/A</v>
      </c>
      <c r="N67" s="135" t="e">
        <f>NA()</f>
        <v>#N/A</v>
      </c>
      <c r="O67" s="135">
        <f>IF(ISNUMBER('将来負担比率（分子）の構造'!M$52), IF('将来負担比率（分子）の構造'!M$52 &lt; 0, 0, '将来負担比率（分子）の構造'!M$52), NA())</f>
        <v>10768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208</v>
      </c>
      <c r="C5" s="674"/>
      <c r="D5" s="674"/>
      <c r="E5" s="674"/>
      <c r="F5" s="674"/>
      <c r="G5" s="674"/>
      <c r="H5" s="674"/>
      <c r="I5" s="674"/>
      <c r="J5" s="674"/>
      <c r="K5" s="674"/>
      <c r="L5" s="674"/>
      <c r="M5" s="674"/>
      <c r="N5" s="674"/>
      <c r="O5" s="674"/>
      <c r="P5" s="674"/>
      <c r="Q5" s="675"/>
      <c r="R5" s="638">
        <v>5461770</v>
      </c>
      <c r="S5" s="639"/>
      <c r="T5" s="639"/>
      <c r="U5" s="639"/>
      <c r="V5" s="639"/>
      <c r="W5" s="639"/>
      <c r="X5" s="639"/>
      <c r="Y5" s="686"/>
      <c r="Z5" s="699">
        <v>24</v>
      </c>
      <c r="AA5" s="699"/>
      <c r="AB5" s="699"/>
      <c r="AC5" s="699"/>
      <c r="AD5" s="700">
        <v>5461770</v>
      </c>
      <c r="AE5" s="700"/>
      <c r="AF5" s="700"/>
      <c r="AG5" s="700"/>
      <c r="AH5" s="700"/>
      <c r="AI5" s="700"/>
      <c r="AJ5" s="700"/>
      <c r="AK5" s="700"/>
      <c r="AL5" s="687">
        <v>44.3</v>
      </c>
      <c r="AM5" s="656"/>
      <c r="AN5" s="656"/>
      <c r="AO5" s="688"/>
      <c r="AP5" s="673" t="s">
        <v>209</v>
      </c>
      <c r="AQ5" s="674"/>
      <c r="AR5" s="674"/>
      <c r="AS5" s="674"/>
      <c r="AT5" s="674"/>
      <c r="AU5" s="674"/>
      <c r="AV5" s="674"/>
      <c r="AW5" s="674"/>
      <c r="AX5" s="674"/>
      <c r="AY5" s="674"/>
      <c r="AZ5" s="674"/>
      <c r="BA5" s="674"/>
      <c r="BB5" s="674"/>
      <c r="BC5" s="674"/>
      <c r="BD5" s="674"/>
      <c r="BE5" s="674"/>
      <c r="BF5" s="675"/>
      <c r="BG5" s="588">
        <v>5433533</v>
      </c>
      <c r="BH5" s="589"/>
      <c r="BI5" s="589"/>
      <c r="BJ5" s="589"/>
      <c r="BK5" s="589"/>
      <c r="BL5" s="589"/>
      <c r="BM5" s="589"/>
      <c r="BN5" s="590"/>
      <c r="BO5" s="641">
        <v>99.5</v>
      </c>
      <c r="BP5" s="641"/>
      <c r="BQ5" s="641"/>
      <c r="BR5" s="641"/>
      <c r="BS5" s="642">
        <v>381279</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199543</v>
      </c>
      <c r="S6" s="589"/>
      <c r="T6" s="589"/>
      <c r="U6" s="589"/>
      <c r="V6" s="589"/>
      <c r="W6" s="589"/>
      <c r="X6" s="589"/>
      <c r="Y6" s="590"/>
      <c r="Z6" s="641">
        <v>0.9</v>
      </c>
      <c r="AA6" s="641"/>
      <c r="AB6" s="641"/>
      <c r="AC6" s="641"/>
      <c r="AD6" s="642">
        <v>199543</v>
      </c>
      <c r="AE6" s="642"/>
      <c r="AF6" s="642"/>
      <c r="AG6" s="642"/>
      <c r="AH6" s="642"/>
      <c r="AI6" s="642"/>
      <c r="AJ6" s="642"/>
      <c r="AK6" s="642"/>
      <c r="AL6" s="611">
        <v>1.6</v>
      </c>
      <c r="AM6" s="643"/>
      <c r="AN6" s="643"/>
      <c r="AO6" s="644"/>
      <c r="AP6" s="585" t="s">
        <v>214</v>
      </c>
      <c r="AQ6" s="586"/>
      <c r="AR6" s="586"/>
      <c r="AS6" s="586"/>
      <c r="AT6" s="586"/>
      <c r="AU6" s="586"/>
      <c r="AV6" s="586"/>
      <c r="AW6" s="586"/>
      <c r="AX6" s="586"/>
      <c r="AY6" s="586"/>
      <c r="AZ6" s="586"/>
      <c r="BA6" s="586"/>
      <c r="BB6" s="586"/>
      <c r="BC6" s="586"/>
      <c r="BD6" s="586"/>
      <c r="BE6" s="586"/>
      <c r="BF6" s="587"/>
      <c r="BG6" s="588">
        <v>5433533</v>
      </c>
      <c r="BH6" s="589"/>
      <c r="BI6" s="589"/>
      <c r="BJ6" s="589"/>
      <c r="BK6" s="589"/>
      <c r="BL6" s="589"/>
      <c r="BM6" s="589"/>
      <c r="BN6" s="590"/>
      <c r="BO6" s="641">
        <v>99.5</v>
      </c>
      <c r="BP6" s="641"/>
      <c r="BQ6" s="641"/>
      <c r="BR6" s="641"/>
      <c r="BS6" s="642">
        <v>381279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231687</v>
      </c>
      <c r="CS6" s="589"/>
      <c r="CT6" s="589"/>
      <c r="CU6" s="589"/>
      <c r="CV6" s="589"/>
      <c r="CW6" s="589"/>
      <c r="CX6" s="589"/>
      <c r="CY6" s="590"/>
      <c r="CZ6" s="641">
        <v>1.1000000000000001</v>
      </c>
      <c r="DA6" s="641"/>
      <c r="DB6" s="641"/>
      <c r="DC6" s="641"/>
      <c r="DD6" s="594" t="s">
        <v>216</v>
      </c>
      <c r="DE6" s="589"/>
      <c r="DF6" s="589"/>
      <c r="DG6" s="589"/>
      <c r="DH6" s="589"/>
      <c r="DI6" s="589"/>
      <c r="DJ6" s="589"/>
      <c r="DK6" s="589"/>
      <c r="DL6" s="589"/>
      <c r="DM6" s="589"/>
      <c r="DN6" s="589"/>
      <c r="DO6" s="589"/>
      <c r="DP6" s="590"/>
      <c r="DQ6" s="594">
        <v>231472</v>
      </c>
      <c r="DR6" s="589"/>
      <c r="DS6" s="589"/>
      <c r="DT6" s="589"/>
      <c r="DU6" s="589"/>
      <c r="DV6" s="589"/>
      <c r="DW6" s="589"/>
      <c r="DX6" s="589"/>
      <c r="DY6" s="589"/>
      <c r="DZ6" s="589"/>
      <c r="EA6" s="589"/>
      <c r="EB6" s="589"/>
      <c r="EC6" s="620"/>
    </row>
    <row r="7" spans="2:143" ht="11.25" customHeight="1">
      <c r="B7" s="585" t="s">
        <v>217</v>
      </c>
      <c r="C7" s="586"/>
      <c r="D7" s="586"/>
      <c r="E7" s="586"/>
      <c r="F7" s="586"/>
      <c r="G7" s="586"/>
      <c r="H7" s="586"/>
      <c r="I7" s="586"/>
      <c r="J7" s="586"/>
      <c r="K7" s="586"/>
      <c r="L7" s="586"/>
      <c r="M7" s="586"/>
      <c r="N7" s="586"/>
      <c r="O7" s="586"/>
      <c r="P7" s="586"/>
      <c r="Q7" s="587"/>
      <c r="R7" s="588">
        <v>14718</v>
      </c>
      <c r="S7" s="589"/>
      <c r="T7" s="589"/>
      <c r="U7" s="589"/>
      <c r="V7" s="589"/>
      <c r="W7" s="589"/>
      <c r="X7" s="589"/>
      <c r="Y7" s="590"/>
      <c r="Z7" s="641">
        <v>0.1</v>
      </c>
      <c r="AA7" s="641"/>
      <c r="AB7" s="641"/>
      <c r="AC7" s="641"/>
      <c r="AD7" s="642">
        <v>14718</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2378039</v>
      </c>
      <c r="BH7" s="589"/>
      <c r="BI7" s="589"/>
      <c r="BJ7" s="589"/>
      <c r="BK7" s="589"/>
      <c r="BL7" s="589"/>
      <c r="BM7" s="589"/>
      <c r="BN7" s="590"/>
      <c r="BO7" s="641">
        <v>43.5</v>
      </c>
      <c r="BP7" s="641"/>
      <c r="BQ7" s="641"/>
      <c r="BR7" s="641"/>
      <c r="BS7" s="642">
        <v>46018</v>
      </c>
      <c r="BT7" s="642"/>
      <c r="BU7" s="642"/>
      <c r="BV7" s="642"/>
      <c r="BW7" s="642"/>
      <c r="BX7" s="642"/>
      <c r="BY7" s="642"/>
      <c r="BZ7" s="642"/>
      <c r="CA7" s="642"/>
      <c r="CB7" s="678"/>
      <c r="CD7" s="621" t="s">
        <v>219</v>
      </c>
      <c r="CE7" s="618"/>
      <c r="CF7" s="618"/>
      <c r="CG7" s="618"/>
      <c r="CH7" s="618"/>
      <c r="CI7" s="618"/>
      <c r="CJ7" s="618"/>
      <c r="CK7" s="618"/>
      <c r="CL7" s="618"/>
      <c r="CM7" s="618"/>
      <c r="CN7" s="618"/>
      <c r="CO7" s="618"/>
      <c r="CP7" s="618"/>
      <c r="CQ7" s="619"/>
      <c r="CR7" s="588">
        <v>2808457</v>
      </c>
      <c r="CS7" s="589"/>
      <c r="CT7" s="589"/>
      <c r="CU7" s="589"/>
      <c r="CV7" s="589"/>
      <c r="CW7" s="589"/>
      <c r="CX7" s="589"/>
      <c r="CY7" s="590"/>
      <c r="CZ7" s="641">
        <v>12.9</v>
      </c>
      <c r="DA7" s="641"/>
      <c r="DB7" s="641"/>
      <c r="DC7" s="641"/>
      <c r="DD7" s="594">
        <v>402920</v>
      </c>
      <c r="DE7" s="589"/>
      <c r="DF7" s="589"/>
      <c r="DG7" s="589"/>
      <c r="DH7" s="589"/>
      <c r="DI7" s="589"/>
      <c r="DJ7" s="589"/>
      <c r="DK7" s="589"/>
      <c r="DL7" s="589"/>
      <c r="DM7" s="589"/>
      <c r="DN7" s="589"/>
      <c r="DO7" s="589"/>
      <c r="DP7" s="590"/>
      <c r="DQ7" s="594">
        <v>2205908</v>
      </c>
      <c r="DR7" s="589"/>
      <c r="DS7" s="589"/>
      <c r="DT7" s="589"/>
      <c r="DU7" s="589"/>
      <c r="DV7" s="589"/>
      <c r="DW7" s="589"/>
      <c r="DX7" s="589"/>
      <c r="DY7" s="589"/>
      <c r="DZ7" s="589"/>
      <c r="EA7" s="589"/>
      <c r="EB7" s="589"/>
      <c r="EC7" s="620"/>
    </row>
    <row r="8" spans="2:143" ht="11.25" customHeight="1">
      <c r="B8" s="585" t="s">
        <v>220</v>
      </c>
      <c r="C8" s="586"/>
      <c r="D8" s="586"/>
      <c r="E8" s="586"/>
      <c r="F8" s="586"/>
      <c r="G8" s="586"/>
      <c r="H8" s="586"/>
      <c r="I8" s="586"/>
      <c r="J8" s="586"/>
      <c r="K8" s="586"/>
      <c r="L8" s="586"/>
      <c r="M8" s="586"/>
      <c r="N8" s="586"/>
      <c r="O8" s="586"/>
      <c r="P8" s="586"/>
      <c r="Q8" s="587"/>
      <c r="R8" s="588">
        <v>50859</v>
      </c>
      <c r="S8" s="589"/>
      <c r="T8" s="589"/>
      <c r="U8" s="589"/>
      <c r="V8" s="589"/>
      <c r="W8" s="589"/>
      <c r="X8" s="589"/>
      <c r="Y8" s="590"/>
      <c r="Z8" s="641">
        <v>0.2</v>
      </c>
      <c r="AA8" s="641"/>
      <c r="AB8" s="641"/>
      <c r="AC8" s="641"/>
      <c r="AD8" s="642">
        <v>50859</v>
      </c>
      <c r="AE8" s="642"/>
      <c r="AF8" s="642"/>
      <c r="AG8" s="642"/>
      <c r="AH8" s="642"/>
      <c r="AI8" s="642"/>
      <c r="AJ8" s="642"/>
      <c r="AK8" s="642"/>
      <c r="AL8" s="611">
        <v>0.4</v>
      </c>
      <c r="AM8" s="643"/>
      <c r="AN8" s="643"/>
      <c r="AO8" s="644"/>
      <c r="AP8" s="585" t="s">
        <v>221</v>
      </c>
      <c r="AQ8" s="586"/>
      <c r="AR8" s="586"/>
      <c r="AS8" s="586"/>
      <c r="AT8" s="586"/>
      <c r="AU8" s="586"/>
      <c r="AV8" s="586"/>
      <c r="AW8" s="586"/>
      <c r="AX8" s="586"/>
      <c r="AY8" s="586"/>
      <c r="AZ8" s="586"/>
      <c r="BA8" s="586"/>
      <c r="BB8" s="586"/>
      <c r="BC8" s="586"/>
      <c r="BD8" s="586"/>
      <c r="BE8" s="586"/>
      <c r="BF8" s="587"/>
      <c r="BG8" s="588">
        <v>90300</v>
      </c>
      <c r="BH8" s="589"/>
      <c r="BI8" s="589"/>
      <c r="BJ8" s="589"/>
      <c r="BK8" s="589"/>
      <c r="BL8" s="589"/>
      <c r="BM8" s="589"/>
      <c r="BN8" s="590"/>
      <c r="BO8" s="641">
        <v>1.7</v>
      </c>
      <c r="BP8" s="641"/>
      <c r="BQ8" s="641"/>
      <c r="BR8" s="641"/>
      <c r="BS8" s="594" t="s">
        <v>113</v>
      </c>
      <c r="BT8" s="589"/>
      <c r="BU8" s="589"/>
      <c r="BV8" s="589"/>
      <c r="BW8" s="589"/>
      <c r="BX8" s="589"/>
      <c r="BY8" s="589"/>
      <c r="BZ8" s="589"/>
      <c r="CA8" s="589"/>
      <c r="CB8" s="620"/>
      <c r="CD8" s="621" t="s">
        <v>222</v>
      </c>
      <c r="CE8" s="618"/>
      <c r="CF8" s="618"/>
      <c r="CG8" s="618"/>
      <c r="CH8" s="618"/>
      <c r="CI8" s="618"/>
      <c r="CJ8" s="618"/>
      <c r="CK8" s="618"/>
      <c r="CL8" s="618"/>
      <c r="CM8" s="618"/>
      <c r="CN8" s="618"/>
      <c r="CO8" s="618"/>
      <c r="CP8" s="618"/>
      <c r="CQ8" s="619"/>
      <c r="CR8" s="588">
        <v>6290100</v>
      </c>
      <c r="CS8" s="589"/>
      <c r="CT8" s="589"/>
      <c r="CU8" s="589"/>
      <c r="CV8" s="589"/>
      <c r="CW8" s="589"/>
      <c r="CX8" s="589"/>
      <c r="CY8" s="590"/>
      <c r="CZ8" s="641">
        <v>29</v>
      </c>
      <c r="DA8" s="641"/>
      <c r="DB8" s="641"/>
      <c r="DC8" s="641"/>
      <c r="DD8" s="594">
        <v>411477</v>
      </c>
      <c r="DE8" s="589"/>
      <c r="DF8" s="589"/>
      <c r="DG8" s="589"/>
      <c r="DH8" s="589"/>
      <c r="DI8" s="589"/>
      <c r="DJ8" s="589"/>
      <c r="DK8" s="589"/>
      <c r="DL8" s="589"/>
      <c r="DM8" s="589"/>
      <c r="DN8" s="589"/>
      <c r="DO8" s="589"/>
      <c r="DP8" s="590"/>
      <c r="DQ8" s="594">
        <v>3309561</v>
      </c>
      <c r="DR8" s="589"/>
      <c r="DS8" s="589"/>
      <c r="DT8" s="589"/>
      <c r="DU8" s="589"/>
      <c r="DV8" s="589"/>
      <c r="DW8" s="589"/>
      <c r="DX8" s="589"/>
      <c r="DY8" s="589"/>
      <c r="DZ8" s="589"/>
      <c r="EA8" s="589"/>
      <c r="EB8" s="589"/>
      <c r="EC8" s="620"/>
    </row>
    <row r="9" spans="2:143" ht="11.25" customHeight="1">
      <c r="B9" s="585" t="s">
        <v>223</v>
      </c>
      <c r="C9" s="586"/>
      <c r="D9" s="586"/>
      <c r="E9" s="586"/>
      <c r="F9" s="586"/>
      <c r="G9" s="586"/>
      <c r="H9" s="586"/>
      <c r="I9" s="586"/>
      <c r="J9" s="586"/>
      <c r="K9" s="586"/>
      <c r="L9" s="586"/>
      <c r="M9" s="586"/>
      <c r="N9" s="586"/>
      <c r="O9" s="586"/>
      <c r="P9" s="586"/>
      <c r="Q9" s="587"/>
      <c r="R9" s="588">
        <v>25087</v>
      </c>
      <c r="S9" s="589"/>
      <c r="T9" s="589"/>
      <c r="U9" s="589"/>
      <c r="V9" s="589"/>
      <c r="W9" s="589"/>
      <c r="X9" s="589"/>
      <c r="Y9" s="590"/>
      <c r="Z9" s="641">
        <v>0.1</v>
      </c>
      <c r="AA9" s="641"/>
      <c r="AB9" s="641"/>
      <c r="AC9" s="641"/>
      <c r="AD9" s="642">
        <v>25087</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2011096</v>
      </c>
      <c r="BH9" s="589"/>
      <c r="BI9" s="589"/>
      <c r="BJ9" s="589"/>
      <c r="BK9" s="589"/>
      <c r="BL9" s="589"/>
      <c r="BM9" s="589"/>
      <c r="BN9" s="590"/>
      <c r="BO9" s="641">
        <v>36.799999999999997</v>
      </c>
      <c r="BP9" s="641"/>
      <c r="BQ9" s="641"/>
      <c r="BR9" s="641"/>
      <c r="BS9" s="594" t="s">
        <v>113</v>
      </c>
      <c r="BT9" s="589"/>
      <c r="BU9" s="589"/>
      <c r="BV9" s="589"/>
      <c r="BW9" s="589"/>
      <c r="BX9" s="589"/>
      <c r="BY9" s="589"/>
      <c r="BZ9" s="589"/>
      <c r="CA9" s="589"/>
      <c r="CB9" s="620"/>
      <c r="CD9" s="621" t="s">
        <v>225</v>
      </c>
      <c r="CE9" s="618"/>
      <c r="CF9" s="618"/>
      <c r="CG9" s="618"/>
      <c r="CH9" s="618"/>
      <c r="CI9" s="618"/>
      <c r="CJ9" s="618"/>
      <c r="CK9" s="618"/>
      <c r="CL9" s="618"/>
      <c r="CM9" s="618"/>
      <c r="CN9" s="618"/>
      <c r="CO9" s="618"/>
      <c r="CP9" s="618"/>
      <c r="CQ9" s="619"/>
      <c r="CR9" s="588">
        <v>1827566</v>
      </c>
      <c r="CS9" s="589"/>
      <c r="CT9" s="589"/>
      <c r="CU9" s="589"/>
      <c r="CV9" s="589"/>
      <c r="CW9" s="589"/>
      <c r="CX9" s="589"/>
      <c r="CY9" s="590"/>
      <c r="CZ9" s="641">
        <v>8.4</v>
      </c>
      <c r="DA9" s="641"/>
      <c r="DB9" s="641"/>
      <c r="DC9" s="641"/>
      <c r="DD9" s="594">
        <v>81942</v>
      </c>
      <c r="DE9" s="589"/>
      <c r="DF9" s="589"/>
      <c r="DG9" s="589"/>
      <c r="DH9" s="589"/>
      <c r="DI9" s="589"/>
      <c r="DJ9" s="589"/>
      <c r="DK9" s="589"/>
      <c r="DL9" s="589"/>
      <c r="DM9" s="589"/>
      <c r="DN9" s="589"/>
      <c r="DO9" s="589"/>
      <c r="DP9" s="590"/>
      <c r="DQ9" s="594">
        <v>1645807</v>
      </c>
      <c r="DR9" s="589"/>
      <c r="DS9" s="589"/>
      <c r="DT9" s="589"/>
      <c r="DU9" s="589"/>
      <c r="DV9" s="589"/>
      <c r="DW9" s="589"/>
      <c r="DX9" s="589"/>
      <c r="DY9" s="589"/>
      <c r="DZ9" s="589"/>
      <c r="EA9" s="589"/>
      <c r="EB9" s="589"/>
      <c r="EC9" s="620"/>
    </row>
    <row r="10" spans="2:143" ht="11.25" customHeight="1">
      <c r="B10" s="585" t="s">
        <v>226</v>
      </c>
      <c r="C10" s="586"/>
      <c r="D10" s="586"/>
      <c r="E10" s="586"/>
      <c r="F10" s="586"/>
      <c r="G10" s="586"/>
      <c r="H10" s="586"/>
      <c r="I10" s="586"/>
      <c r="J10" s="586"/>
      <c r="K10" s="586"/>
      <c r="L10" s="586"/>
      <c r="M10" s="586"/>
      <c r="N10" s="586"/>
      <c r="O10" s="586"/>
      <c r="P10" s="586"/>
      <c r="Q10" s="587"/>
      <c r="R10" s="588">
        <v>519974</v>
      </c>
      <c r="S10" s="589"/>
      <c r="T10" s="589"/>
      <c r="U10" s="589"/>
      <c r="V10" s="589"/>
      <c r="W10" s="589"/>
      <c r="X10" s="589"/>
      <c r="Y10" s="590"/>
      <c r="Z10" s="641">
        <v>2.2999999999999998</v>
      </c>
      <c r="AA10" s="641"/>
      <c r="AB10" s="641"/>
      <c r="AC10" s="641"/>
      <c r="AD10" s="642">
        <v>519974</v>
      </c>
      <c r="AE10" s="642"/>
      <c r="AF10" s="642"/>
      <c r="AG10" s="642"/>
      <c r="AH10" s="642"/>
      <c r="AI10" s="642"/>
      <c r="AJ10" s="642"/>
      <c r="AK10" s="642"/>
      <c r="AL10" s="611">
        <v>4.2</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112589</v>
      </c>
      <c r="BH10" s="589"/>
      <c r="BI10" s="589"/>
      <c r="BJ10" s="589"/>
      <c r="BK10" s="589"/>
      <c r="BL10" s="589"/>
      <c r="BM10" s="589"/>
      <c r="BN10" s="590"/>
      <c r="BO10" s="641">
        <v>2.1</v>
      </c>
      <c r="BP10" s="641"/>
      <c r="BQ10" s="641"/>
      <c r="BR10" s="641"/>
      <c r="BS10" s="594">
        <v>19220</v>
      </c>
      <c r="BT10" s="589"/>
      <c r="BU10" s="589"/>
      <c r="BV10" s="589"/>
      <c r="BW10" s="589"/>
      <c r="BX10" s="589"/>
      <c r="BY10" s="589"/>
      <c r="BZ10" s="589"/>
      <c r="CA10" s="589"/>
      <c r="CB10" s="620"/>
      <c r="CD10" s="621" t="s">
        <v>228</v>
      </c>
      <c r="CE10" s="618"/>
      <c r="CF10" s="618"/>
      <c r="CG10" s="618"/>
      <c r="CH10" s="618"/>
      <c r="CI10" s="618"/>
      <c r="CJ10" s="618"/>
      <c r="CK10" s="618"/>
      <c r="CL10" s="618"/>
      <c r="CM10" s="618"/>
      <c r="CN10" s="618"/>
      <c r="CO10" s="618"/>
      <c r="CP10" s="618"/>
      <c r="CQ10" s="619"/>
      <c r="CR10" s="588">
        <v>92175</v>
      </c>
      <c r="CS10" s="589"/>
      <c r="CT10" s="589"/>
      <c r="CU10" s="589"/>
      <c r="CV10" s="589"/>
      <c r="CW10" s="589"/>
      <c r="CX10" s="589"/>
      <c r="CY10" s="590"/>
      <c r="CZ10" s="641">
        <v>0.4</v>
      </c>
      <c r="DA10" s="641"/>
      <c r="DB10" s="641"/>
      <c r="DC10" s="641"/>
      <c r="DD10" s="594">
        <v>3670</v>
      </c>
      <c r="DE10" s="589"/>
      <c r="DF10" s="589"/>
      <c r="DG10" s="589"/>
      <c r="DH10" s="589"/>
      <c r="DI10" s="589"/>
      <c r="DJ10" s="589"/>
      <c r="DK10" s="589"/>
      <c r="DL10" s="589"/>
      <c r="DM10" s="589"/>
      <c r="DN10" s="589"/>
      <c r="DO10" s="589"/>
      <c r="DP10" s="590"/>
      <c r="DQ10" s="594">
        <v>11967</v>
      </c>
      <c r="DR10" s="589"/>
      <c r="DS10" s="589"/>
      <c r="DT10" s="589"/>
      <c r="DU10" s="589"/>
      <c r="DV10" s="589"/>
      <c r="DW10" s="589"/>
      <c r="DX10" s="589"/>
      <c r="DY10" s="589"/>
      <c r="DZ10" s="589"/>
      <c r="EA10" s="589"/>
      <c r="EB10" s="589"/>
      <c r="EC10" s="620"/>
    </row>
    <row r="11" spans="2:143" ht="11.25" customHeight="1">
      <c r="B11" s="585" t="s">
        <v>229</v>
      </c>
      <c r="C11" s="586"/>
      <c r="D11" s="586"/>
      <c r="E11" s="586"/>
      <c r="F11" s="586"/>
      <c r="G11" s="586"/>
      <c r="H11" s="586"/>
      <c r="I11" s="586"/>
      <c r="J11" s="586"/>
      <c r="K11" s="586"/>
      <c r="L11" s="586"/>
      <c r="M11" s="586"/>
      <c r="N11" s="586"/>
      <c r="O11" s="586"/>
      <c r="P11" s="586"/>
      <c r="Q11" s="587"/>
      <c r="R11" s="588">
        <v>11645</v>
      </c>
      <c r="S11" s="589"/>
      <c r="T11" s="589"/>
      <c r="U11" s="589"/>
      <c r="V11" s="589"/>
      <c r="W11" s="589"/>
      <c r="X11" s="589"/>
      <c r="Y11" s="590"/>
      <c r="Z11" s="641">
        <v>0.1</v>
      </c>
      <c r="AA11" s="641"/>
      <c r="AB11" s="641"/>
      <c r="AC11" s="641"/>
      <c r="AD11" s="642">
        <v>11645</v>
      </c>
      <c r="AE11" s="642"/>
      <c r="AF11" s="642"/>
      <c r="AG11" s="642"/>
      <c r="AH11" s="642"/>
      <c r="AI11" s="642"/>
      <c r="AJ11" s="642"/>
      <c r="AK11" s="642"/>
      <c r="AL11" s="611">
        <v>0.1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164054</v>
      </c>
      <c r="BH11" s="589"/>
      <c r="BI11" s="589"/>
      <c r="BJ11" s="589"/>
      <c r="BK11" s="589"/>
      <c r="BL11" s="589"/>
      <c r="BM11" s="589"/>
      <c r="BN11" s="590"/>
      <c r="BO11" s="641">
        <v>3</v>
      </c>
      <c r="BP11" s="641"/>
      <c r="BQ11" s="641"/>
      <c r="BR11" s="641"/>
      <c r="BS11" s="594">
        <v>26798</v>
      </c>
      <c r="BT11" s="589"/>
      <c r="BU11" s="589"/>
      <c r="BV11" s="589"/>
      <c r="BW11" s="589"/>
      <c r="BX11" s="589"/>
      <c r="BY11" s="589"/>
      <c r="BZ11" s="589"/>
      <c r="CA11" s="589"/>
      <c r="CB11" s="620"/>
      <c r="CD11" s="621" t="s">
        <v>231</v>
      </c>
      <c r="CE11" s="618"/>
      <c r="CF11" s="618"/>
      <c r="CG11" s="618"/>
      <c r="CH11" s="618"/>
      <c r="CI11" s="618"/>
      <c r="CJ11" s="618"/>
      <c r="CK11" s="618"/>
      <c r="CL11" s="618"/>
      <c r="CM11" s="618"/>
      <c r="CN11" s="618"/>
      <c r="CO11" s="618"/>
      <c r="CP11" s="618"/>
      <c r="CQ11" s="619"/>
      <c r="CR11" s="588">
        <v>1570117</v>
      </c>
      <c r="CS11" s="589"/>
      <c r="CT11" s="589"/>
      <c r="CU11" s="589"/>
      <c r="CV11" s="589"/>
      <c r="CW11" s="589"/>
      <c r="CX11" s="589"/>
      <c r="CY11" s="590"/>
      <c r="CZ11" s="641">
        <v>7.2</v>
      </c>
      <c r="DA11" s="641"/>
      <c r="DB11" s="641"/>
      <c r="DC11" s="641"/>
      <c r="DD11" s="594">
        <v>669944</v>
      </c>
      <c r="DE11" s="589"/>
      <c r="DF11" s="589"/>
      <c r="DG11" s="589"/>
      <c r="DH11" s="589"/>
      <c r="DI11" s="589"/>
      <c r="DJ11" s="589"/>
      <c r="DK11" s="589"/>
      <c r="DL11" s="589"/>
      <c r="DM11" s="589"/>
      <c r="DN11" s="589"/>
      <c r="DO11" s="589"/>
      <c r="DP11" s="590"/>
      <c r="DQ11" s="594">
        <v>767381</v>
      </c>
      <c r="DR11" s="589"/>
      <c r="DS11" s="589"/>
      <c r="DT11" s="589"/>
      <c r="DU11" s="589"/>
      <c r="DV11" s="589"/>
      <c r="DW11" s="589"/>
      <c r="DX11" s="589"/>
      <c r="DY11" s="589"/>
      <c r="DZ11" s="589"/>
      <c r="EA11" s="589"/>
      <c r="EB11" s="589"/>
      <c r="EC11" s="620"/>
    </row>
    <row r="12" spans="2:143" ht="11.25" customHeight="1">
      <c r="B12" s="585" t="s">
        <v>232</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2587977</v>
      </c>
      <c r="BH12" s="589"/>
      <c r="BI12" s="589"/>
      <c r="BJ12" s="589"/>
      <c r="BK12" s="589"/>
      <c r="BL12" s="589"/>
      <c r="BM12" s="589"/>
      <c r="BN12" s="590"/>
      <c r="BO12" s="641">
        <v>47.4</v>
      </c>
      <c r="BP12" s="641"/>
      <c r="BQ12" s="641"/>
      <c r="BR12" s="641"/>
      <c r="BS12" s="594">
        <v>335261</v>
      </c>
      <c r="BT12" s="589"/>
      <c r="BU12" s="589"/>
      <c r="BV12" s="589"/>
      <c r="BW12" s="589"/>
      <c r="BX12" s="589"/>
      <c r="BY12" s="589"/>
      <c r="BZ12" s="589"/>
      <c r="CA12" s="589"/>
      <c r="CB12" s="620"/>
      <c r="CD12" s="621" t="s">
        <v>234</v>
      </c>
      <c r="CE12" s="618"/>
      <c r="CF12" s="618"/>
      <c r="CG12" s="618"/>
      <c r="CH12" s="618"/>
      <c r="CI12" s="618"/>
      <c r="CJ12" s="618"/>
      <c r="CK12" s="618"/>
      <c r="CL12" s="618"/>
      <c r="CM12" s="618"/>
      <c r="CN12" s="618"/>
      <c r="CO12" s="618"/>
      <c r="CP12" s="618"/>
      <c r="CQ12" s="619"/>
      <c r="CR12" s="588">
        <v>1105873</v>
      </c>
      <c r="CS12" s="589"/>
      <c r="CT12" s="589"/>
      <c r="CU12" s="589"/>
      <c r="CV12" s="589"/>
      <c r="CW12" s="589"/>
      <c r="CX12" s="589"/>
      <c r="CY12" s="590"/>
      <c r="CZ12" s="641">
        <v>5.0999999999999996</v>
      </c>
      <c r="DA12" s="641"/>
      <c r="DB12" s="641"/>
      <c r="DC12" s="641"/>
      <c r="DD12" s="594">
        <v>13590</v>
      </c>
      <c r="DE12" s="589"/>
      <c r="DF12" s="589"/>
      <c r="DG12" s="589"/>
      <c r="DH12" s="589"/>
      <c r="DI12" s="589"/>
      <c r="DJ12" s="589"/>
      <c r="DK12" s="589"/>
      <c r="DL12" s="589"/>
      <c r="DM12" s="589"/>
      <c r="DN12" s="589"/>
      <c r="DO12" s="589"/>
      <c r="DP12" s="590"/>
      <c r="DQ12" s="594">
        <v>310847</v>
      </c>
      <c r="DR12" s="589"/>
      <c r="DS12" s="589"/>
      <c r="DT12" s="589"/>
      <c r="DU12" s="589"/>
      <c r="DV12" s="589"/>
      <c r="DW12" s="589"/>
      <c r="DX12" s="589"/>
      <c r="DY12" s="589"/>
      <c r="DZ12" s="589"/>
      <c r="EA12" s="589"/>
      <c r="EB12" s="589"/>
      <c r="EC12" s="620"/>
    </row>
    <row r="13" spans="2:143" ht="11.25" customHeight="1">
      <c r="B13" s="585" t="s">
        <v>235</v>
      </c>
      <c r="C13" s="586"/>
      <c r="D13" s="586"/>
      <c r="E13" s="586"/>
      <c r="F13" s="586"/>
      <c r="G13" s="586"/>
      <c r="H13" s="586"/>
      <c r="I13" s="586"/>
      <c r="J13" s="586"/>
      <c r="K13" s="586"/>
      <c r="L13" s="586"/>
      <c r="M13" s="586"/>
      <c r="N13" s="586"/>
      <c r="O13" s="586"/>
      <c r="P13" s="586"/>
      <c r="Q13" s="587"/>
      <c r="R13" s="588">
        <v>25386</v>
      </c>
      <c r="S13" s="589"/>
      <c r="T13" s="589"/>
      <c r="U13" s="589"/>
      <c r="V13" s="589"/>
      <c r="W13" s="589"/>
      <c r="X13" s="589"/>
      <c r="Y13" s="590"/>
      <c r="Z13" s="641">
        <v>0.1</v>
      </c>
      <c r="AA13" s="641"/>
      <c r="AB13" s="641"/>
      <c r="AC13" s="641"/>
      <c r="AD13" s="642">
        <v>25386</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2586021</v>
      </c>
      <c r="BH13" s="589"/>
      <c r="BI13" s="589"/>
      <c r="BJ13" s="589"/>
      <c r="BK13" s="589"/>
      <c r="BL13" s="589"/>
      <c r="BM13" s="589"/>
      <c r="BN13" s="590"/>
      <c r="BO13" s="641">
        <v>47.3</v>
      </c>
      <c r="BP13" s="641"/>
      <c r="BQ13" s="641"/>
      <c r="BR13" s="641"/>
      <c r="BS13" s="594">
        <v>335261</v>
      </c>
      <c r="BT13" s="589"/>
      <c r="BU13" s="589"/>
      <c r="BV13" s="589"/>
      <c r="BW13" s="589"/>
      <c r="BX13" s="589"/>
      <c r="BY13" s="589"/>
      <c r="BZ13" s="589"/>
      <c r="CA13" s="589"/>
      <c r="CB13" s="620"/>
      <c r="CD13" s="621" t="s">
        <v>237</v>
      </c>
      <c r="CE13" s="618"/>
      <c r="CF13" s="618"/>
      <c r="CG13" s="618"/>
      <c r="CH13" s="618"/>
      <c r="CI13" s="618"/>
      <c r="CJ13" s="618"/>
      <c r="CK13" s="618"/>
      <c r="CL13" s="618"/>
      <c r="CM13" s="618"/>
      <c r="CN13" s="618"/>
      <c r="CO13" s="618"/>
      <c r="CP13" s="618"/>
      <c r="CQ13" s="619"/>
      <c r="CR13" s="588">
        <v>2290951</v>
      </c>
      <c r="CS13" s="589"/>
      <c r="CT13" s="589"/>
      <c r="CU13" s="589"/>
      <c r="CV13" s="589"/>
      <c r="CW13" s="589"/>
      <c r="CX13" s="589"/>
      <c r="CY13" s="590"/>
      <c r="CZ13" s="641">
        <v>10.6</v>
      </c>
      <c r="DA13" s="641"/>
      <c r="DB13" s="641"/>
      <c r="DC13" s="641"/>
      <c r="DD13" s="594">
        <v>1119151</v>
      </c>
      <c r="DE13" s="589"/>
      <c r="DF13" s="589"/>
      <c r="DG13" s="589"/>
      <c r="DH13" s="589"/>
      <c r="DI13" s="589"/>
      <c r="DJ13" s="589"/>
      <c r="DK13" s="589"/>
      <c r="DL13" s="589"/>
      <c r="DM13" s="589"/>
      <c r="DN13" s="589"/>
      <c r="DO13" s="589"/>
      <c r="DP13" s="590"/>
      <c r="DQ13" s="594">
        <v>1205453</v>
      </c>
      <c r="DR13" s="589"/>
      <c r="DS13" s="589"/>
      <c r="DT13" s="589"/>
      <c r="DU13" s="589"/>
      <c r="DV13" s="589"/>
      <c r="DW13" s="589"/>
      <c r="DX13" s="589"/>
      <c r="DY13" s="589"/>
      <c r="DZ13" s="589"/>
      <c r="EA13" s="589"/>
      <c r="EB13" s="589"/>
      <c r="EC13" s="620"/>
    </row>
    <row r="14" spans="2:143" ht="11.25" customHeight="1">
      <c r="B14" s="585" t="s">
        <v>238</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120549</v>
      </c>
      <c r="BH14" s="589"/>
      <c r="BI14" s="589"/>
      <c r="BJ14" s="589"/>
      <c r="BK14" s="589"/>
      <c r="BL14" s="589"/>
      <c r="BM14" s="589"/>
      <c r="BN14" s="590"/>
      <c r="BO14" s="641">
        <v>2.2000000000000002</v>
      </c>
      <c r="BP14" s="641"/>
      <c r="BQ14" s="641"/>
      <c r="BR14" s="641"/>
      <c r="BS14" s="594" t="s">
        <v>113</v>
      </c>
      <c r="BT14" s="589"/>
      <c r="BU14" s="589"/>
      <c r="BV14" s="589"/>
      <c r="BW14" s="589"/>
      <c r="BX14" s="589"/>
      <c r="BY14" s="589"/>
      <c r="BZ14" s="589"/>
      <c r="CA14" s="589"/>
      <c r="CB14" s="620"/>
      <c r="CD14" s="621" t="s">
        <v>240</v>
      </c>
      <c r="CE14" s="618"/>
      <c r="CF14" s="618"/>
      <c r="CG14" s="618"/>
      <c r="CH14" s="618"/>
      <c r="CI14" s="618"/>
      <c r="CJ14" s="618"/>
      <c r="CK14" s="618"/>
      <c r="CL14" s="618"/>
      <c r="CM14" s="618"/>
      <c r="CN14" s="618"/>
      <c r="CO14" s="618"/>
      <c r="CP14" s="618"/>
      <c r="CQ14" s="619"/>
      <c r="CR14" s="588">
        <v>723323</v>
      </c>
      <c r="CS14" s="589"/>
      <c r="CT14" s="589"/>
      <c r="CU14" s="589"/>
      <c r="CV14" s="589"/>
      <c r="CW14" s="589"/>
      <c r="CX14" s="589"/>
      <c r="CY14" s="590"/>
      <c r="CZ14" s="641">
        <v>3.3</v>
      </c>
      <c r="DA14" s="641"/>
      <c r="DB14" s="641"/>
      <c r="DC14" s="641"/>
      <c r="DD14" s="594">
        <v>231806</v>
      </c>
      <c r="DE14" s="589"/>
      <c r="DF14" s="589"/>
      <c r="DG14" s="589"/>
      <c r="DH14" s="589"/>
      <c r="DI14" s="589"/>
      <c r="DJ14" s="589"/>
      <c r="DK14" s="589"/>
      <c r="DL14" s="589"/>
      <c r="DM14" s="589"/>
      <c r="DN14" s="589"/>
      <c r="DO14" s="589"/>
      <c r="DP14" s="590"/>
      <c r="DQ14" s="594">
        <v>486319</v>
      </c>
      <c r="DR14" s="589"/>
      <c r="DS14" s="589"/>
      <c r="DT14" s="589"/>
      <c r="DU14" s="589"/>
      <c r="DV14" s="589"/>
      <c r="DW14" s="589"/>
      <c r="DX14" s="589"/>
      <c r="DY14" s="589"/>
      <c r="DZ14" s="589"/>
      <c r="EA14" s="589"/>
      <c r="EB14" s="589"/>
      <c r="EC14" s="620"/>
    </row>
    <row r="15" spans="2:143" ht="11.25" customHeight="1">
      <c r="B15" s="585" t="s">
        <v>241</v>
      </c>
      <c r="C15" s="586"/>
      <c r="D15" s="586"/>
      <c r="E15" s="586"/>
      <c r="F15" s="586"/>
      <c r="G15" s="586"/>
      <c r="H15" s="586"/>
      <c r="I15" s="586"/>
      <c r="J15" s="586"/>
      <c r="K15" s="586"/>
      <c r="L15" s="586"/>
      <c r="M15" s="586"/>
      <c r="N15" s="586"/>
      <c r="O15" s="586"/>
      <c r="P15" s="586"/>
      <c r="Q15" s="587"/>
      <c r="R15" s="588">
        <v>17965</v>
      </c>
      <c r="S15" s="589"/>
      <c r="T15" s="589"/>
      <c r="U15" s="589"/>
      <c r="V15" s="589"/>
      <c r="W15" s="589"/>
      <c r="X15" s="589"/>
      <c r="Y15" s="590"/>
      <c r="Z15" s="641">
        <v>0.1</v>
      </c>
      <c r="AA15" s="641"/>
      <c r="AB15" s="641"/>
      <c r="AC15" s="641"/>
      <c r="AD15" s="642">
        <v>17965</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346968</v>
      </c>
      <c r="BH15" s="589"/>
      <c r="BI15" s="589"/>
      <c r="BJ15" s="589"/>
      <c r="BK15" s="589"/>
      <c r="BL15" s="589"/>
      <c r="BM15" s="589"/>
      <c r="BN15" s="590"/>
      <c r="BO15" s="641">
        <v>6.4</v>
      </c>
      <c r="BP15" s="641"/>
      <c r="BQ15" s="641"/>
      <c r="BR15" s="641"/>
      <c r="BS15" s="594" t="s">
        <v>113</v>
      </c>
      <c r="BT15" s="589"/>
      <c r="BU15" s="589"/>
      <c r="BV15" s="589"/>
      <c r="BW15" s="589"/>
      <c r="BX15" s="589"/>
      <c r="BY15" s="589"/>
      <c r="BZ15" s="589"/>
      <c r="CA15" s="589"/>
      <c r="CB15" s="620"/>
      <c r="CD15" s="621" t="s">
        <v>243</v>
      </c>
      <c r="CE15" s="618"/>
      <c r="CF15" s="618"/>
      <c r="CG15" s="618"/>
      <c r="CH15" s="618"/>
      <c r="CI15" s="618"/>
      <c r="CJ15" s="618"/>
      <c r="CK15" s="618"/>
      <c r="CL15" s="618"/>
      <c r="CM15" s="618"/>
      <c r="CN15" s="618"/>
      <c r="CO15" s="618"/>
      <c r="CP15" s="618"/>
      <c r="CQ15" s="619"/>
      <c r="CR15" s="588">
        <v>1607188</v>
      </c>
      <c r="CS15" s="589"/>
      <c r="CT15" s="589"/>
      <c r="CU15" s="589"/>
      <c r="CV15" s="589"/>
      <c r="CW15" s="589"/>
      <c r="CX15" s="589"/>
      <c r="CY15" s="590"/>
      <c r="CZ15" s="641">
        <v>7.4</v>
      </c>
      <c r="DA15" s="641"/>
      <c r="DB15" s="641"/>
      <c r="DC15" s="641"/>
      <c r="DD15" s="594">
        <v>318271</v>
      </c>
      <c r="DE15" s="589"/>
      <c r="DF15" s="589"/>
      <c r="DG15" s="589"/>
      <c r="DH15" s="589"/>
      <c r="DI15" s="589"/>
      <c r="DJ15" s="589"/>
      <c r="DK15" s="589"/>
      <c r="DL15" s="589"/>
      <c r="DM15" s="589"/>
      <c r="DN15" s="589"/>
      <c r="DO15" s="589"/>
      <c r="DP15" s="590"/>
      <c r="DQ15" s="594">
        <v>1300734</v>
      </c>
      <c r="DR15" s="589"/>
      <c r="DS15" s="589"/>
      <c r="DT15" s="589"/>
      <c r="DU15" s="589"/>
      <c r="DV15" s="589"/>
      <c r="DW15" s="589"/>
      <c r="DX15" s="589"/>
      <c r="DY15" s="589"/>
      <c r="DZ15" s="589"/>
      <c r="EA15" s="589"/>
      <c r="EB15" s="589"/>
      <c r="EC15" s="620"/>
    </row>
    <row r="16" spans="2:143" ht="11.25" customHeight="1">
      <c r="B16" s="585" t="s">
        <v>244</v>
      </c>
      <c r="C16" s="586"/>
      <c r="D16" s="586"/>
      <c r="E16" s="586"/>
      <c r="F16" s="586"/>
      <c r="G16" s="586"/>
      <c r="H16" s="586"/>
      <c r="I16" s="586"/>
      <c r="J16" s="586"/>
      <c r="K16" s="586"/>
      <c r="L16" s="586"/>
      <c r="M16" s="586"/>
      <c r="N16" s="586"/>
      <c r="O16" s="586"/>
      <c r="P16" s="586"/>
      <c r="Q16" s="587"/>
      <c r="R16" s="588">
        <v>7053038</v>
      </c>
      <c r="S16" s="589"/>
      <c r="T16" s="589"/>
      <c r="U16" s="589"/>
      <c r="V16" s="589"/>
      <c r="W16" s="589"/>
      <c r="X16" s="589"/>
      <c r="Y16" s="590"/>
      <c r="Z16" s="641">
        <v>31</v>
      </c>
      <c r="AA16" s="641"/>
      <c r="AB16" s="641"/>
      <c r="AC16" s="641"/>
      <c r="AD16" s="642">
        <v>5938543</v>
      </c>
      <c r="AE16" s="642"/>
      <c r="AF16" s="642"/>
      <c r="AG16" s="642"/>
      <c r="AH16" s="642"/>
      <c r="AI16" s="642"/>
      <c r="AJ16" s="642"/>
      <c r="AK16" s="642"/>
      <c r="AL16" s="611">
        <v>48.2</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113</v>
      </c>
      <c r="BH16" s="589"/>
      <c r="BI16" s="589"/>
      <c r="BJ16" s="589"/>
      <c r="BK16" s="589"/>
      <c r="BL16" s="589"/>
      <c r="BM16" s="589"/>
      <c r="BN16" s="590"/>
      <c r="BO16" s="641" t="s">
        <v>113</v>
      </c>
      <c r="BP16" s="641"/>
      <c r="BQ16" s="641"/>
      <c r="BR16" s="641"/>
      <c r="BS16" s="594" t="s">
        <v>113</v>
      </c>
      <c r="BT16" s="589"/>
      <c r="BU16" s="589"/>
      <c r="BV16" s="589"/>
      <c r="BW16" s="589"/>
      <c r="BX16" s="589"/>
      <c r="BY16" s="589"/>
      <c r="BZ16" s="589"/>
      <c r="CA16" s="589"/>
      <c r="CB16" s="620"/>
      <c r="CD16" s="621" t="s">
        <v>246</v>
      </c>
      <c r="CE16" s="618"/>
      <c r="CF16" s="618"/>
      <c r="CG16" s="618"/>
      <c r="CH16" s="618"/>
      <c r="CI16" s="618"/>
      <c r="CJ16" s="618"/>
      <c r="CK16" s="618"/>
      <c r="CL16" s="618"/>
      <c r="CM16" s="618"/>
      <c r="CN16" s="618"/>
      <c r="CO16" s="618"/>
      <c r="CP16" s="618"/>
      <c r="CQ16" s="619"/>
      <c r="CR16" s="588">
        <v>292513</v>
      </c>
      <c r="CS16" s="589"/>
      <c r="CT16" s="589"/>
      <c r="CU16" s="589"/>
      <c r="CV16" s="589"/>
      <c r="CW16" s="589"/>
      <c r="CX16" s="589"/>
      <c r="CY16" s="590"/>
      <c r="CZ16" s="641">
        <v>1.3</v>
      </c>
      <c r="DA16" s="641"/>
      <c r="DB16" s="641"/>
      <c r="DC16" s="641"/>
      <c r="DD16" s="594" t="s">
        <v>113</v>
      </c>
      <c r="DE16" s="589"/>
      <c r="DF16" s="589"/>
      <c r="DG16" s="589"/>
      <c r="DH16" s="589"/>
      <c r="DI16" s="589"/>
      <c r="DJ16" s="589"/>
      <c r="DK16" s="589"/>
      <c r="DL16" s="589"/>
      <c r="DM16" s="589"/>
      <c r="DN16" s="589"/>
      <c r="DO16" s="589"/>
      <c r="DP16" s="590"/>
      <c r="DQ16" s="594">
        <v>11725</v>
      </c>
      <c r="DR16" s="589"/>
      <c r="DS16" s="589"/>
      <c r="DT16" s="589"/>
      <c r="DU16" s="589"/>
      <c r="DV16" s="589"/>
      <c r="DW16" s="589"/>
      <c r="DX16" s="589"/>
      <c r="DY16" s="589"/>
      <c r="DZ16" s="589"/>
      <c r="EA16" s="589"/>
      <c r="EB16" s="589"/>
      <c r="EC16" s="620"/>
    </row>
    <row r="17" spans="2:133" ht="11.25" customHeight="1">
      <c r="B17" s="585" t="s">
        <v>247</v>
      </c>
      <c r="C17" s="586"/>
      <c r="D17" s="586"/>
      <c r="E17" s="586"/>
      <c r="F17" s="586"/>
      <c r="G17" s="586"/>
      <c r="H17" s="586"/>
      <c r="I17" s="586"/>
      <c r="J17" s="586"/>
      <c r="K17" s="586"/>
      <c r="L17" s="586"/>
      <c r="M17" s="586"/>
      <c r="N17" s="586"/>
      <c r="O17" s="586"/>
      <c r="P17" s="586"/>
      <c r="Q17" s="587"/>
      <c r="R17" s="588">
        <v>5938543</v>
      </c>
      <c r="S17" s="589"/>
      <c r="T17" s="589"/>
      <c r="U17" s="589"/>
      <c r="V17" s="589"/>
      <c r="W17" s="589"/>
      <c r="X17" s="589"/>
      <c r="Y17" s="590"/>
      <c r="Z17" s="641">
        <v>26.1</v>
      </c>
      <c r="AA17" s="641"/>
      <c r="AB17" s="641"/>
      <c r="AC17" s="641"/>
      <c r="AD17" s="642">
        <v>5938543</v>
      </c>
      <c r="AE17" s="642"/>
      <c r="AF17" s="642"/>
      <c r="AG17" s="642"/>
      <c r="AH17" s="642"/>
      <c r="AI17" s="642"/>
      <c r="AJ17" s="642"/>
      <c r="AK17" s="642"/>
      <c r="AL17" s="611">
        <v>48.2</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0"/>
      <c r="CD17" s="621" t="s">
        <v>249</v>
      </c>
      <c r="CE17" s="618"/>
      <c r="CF17" s="618"/>
      <c r="CG17" s="618"/>
      <c r="CH17" s="618"/>
      <c r="CI17" s="618"/>
      <c r="CJ17" s="618"/>
      <c r="CK17" s="618"/>
      <c r="CL17" s="618"/>
      <c r="CM17" s="618"/>
      <c r="CN17" s="618"/>
      <c r="CO17" s="618"/>
      <c r="CP17" s="618"/>
      <c r="CQ17" s="619"/>
      <c r="CR17" s="588">
        <v>2849857</v>
      </c>
      <c r="CS17" s="589"/>
      <c r="CT17" s="589"/>
      <c r="CU17" s="589"/>
      <c r="CV17" s="589"/>
      <c r="CW17" s="589"/>
      <c r="CX17" s="589"/>
      <c r="CY17" s="590"/>
      <c r="CZ17" s="641">
        <v>13.1</v>
      </c>
      <c r="DA17" s="641"/>
      <c r="DB17" s="641"/>
      <c r="DC17" s="641"/>
      <c r="DD17" s="594" t="s">
        <v>113</v>
      </c>
      <c r="DE17" s="589"/>
      <c r="DF17" s="589"/>
      <c r="DG17" s="589"/>
      <c r="DH17" s="589"/>
      <c r="DI17" s="589"/>
      <c r="DJ17" s="589"/>
      <c r="DK17" s="589"/>
      <c r="DL17" s="589"/>
      <c r="DM17" s="589"/>
      <c r="DN17" s="589"/>
      <c r="DO17" s="589"/>
      <c r="DP17" s="590"/>
      <c r="DQ17" s="594">
        <v>2792004</v>
      </c>
      <c r="DR17" s="589"/>
      <c r="DS17" s="589"/>
      <c r="DT17" s="589"/>
      <c r="DU17" s="589"/>
      <c r="DV17" s="589"/>
      <c r="DW17" s="589"/>
      <c r="DX17" s="589"/>
      <c r="DY17" s="589"/>
      <c r="DZ17" s="589"/>
      <c r="EA17" s="589"/>
      <c r="EB17" s="589"/>
      <c r="EC17" s="620"/>
    </row>
    <row r="18" spans="2:133" ht="11.25" customHeight="1">
      <c r="B18" s="585" t="s">
        <v>250</v>
      </c>
      <c r="C18" s="586"/>
      <c r="D18" s="586"/>
      <c r="E18" s="586"/>
      <c r="F18" s="586"/>
      <c r="G18" s="586"/>
      <c r="H18" s="586"/>
      <c r="I18" s="586"/>
      <c r="J18" s="586"/>
      <c r="K18" s="586"/>
      <c r="L18" s="586"/>
      <c r="M18" s="586"/>
      <c r="N18" s="586"/>
      <c r="O18" s="586"/>
      <c r="P18" s="586"/>
      <c r="Q18" s="587"/>
      <c r="R18" s="588">
        <v>1114462</v>
      </c>
      <c r="S18" s="589"/>
      <c r="T18" s="589"/>
      <c r="U18" s="589"/>
      <c r="V18" s="589"/>
      <c r="W18" s="589"/>
      <c r="X18" s="589"/>
      <c r="Y18" s="590"/>
      <c r="Z18" s="641">
        <v>4.9000000000000004</v>
      </c>
      <c r="AA18" s="641"/>
      <c r="AB18" s="641"/>
      <c r="AC18" s="641"/>
      <c r="AD18" s="642" t="s">
        <v>113</v>
      </c>
      <c r="AE18" s="642"/>
      <c r="AF18" s="642"/>
      <c r="AG18" s="642"/>
      <c r="AH18" s="642"/>
      <c r="AI18" s="642"/>
      <c r="AJ18" s="642"/>
      <c r="AK18" s="642"/>
      <c r="AL18" s="611" t="s">
        <v>113</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0"/>
      <c r="CD18" s="621" t="s">
        <v>252</v>
      </c>
      <c r="CE18" s="618"/>
      <c r="CF18" s="618"/>
      <c r="CG18" s="618"/>
      <c r="CH18" s="618"/>
      <c r="CI18" s="618"/>
      <c r="CJ18" s="618"/>
      <c r="CK18" s="618"/>
      <c r="CL18" s="618"/>
      <c r="CM18" s="618"/>
      <c r="CN18" s="618"/>
      <c r="CO18" s="618"/>
      <c r="CP18" s="618"/>
      <c r="CQ18" s="619"/>
      <c r="CR18" s="588" t="s">
        <v>113</v>
      </c>
      <c r="CS18" s="589"/>
      <c r="CT18" s="589"/>
      <c r="CU18" s="589"/>
      <c r="CV18" s="589"/>
      <c r="CW18" s="589"/>
      <c r="CX18" s="589"/>
      <c r="CY18" s="590"/>
      <c r="CZ18" s="641" t="s">
        <v>113</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0"/>
    </row>
    <row r="19" spans="2:133" ht="11.25" customHeight="1">
      <c r="B19" s="585" t="s">
        <v>253</v>
      </c>
      <c r="C19" s="586"/>
      <c r="D19" s="586"/>
      <c r="E19" s="586"/>
      <c r="F19" s="586"/>
      <c r="G19" s="586"/>
      <c r="H19" s="586"/>
      <c r="I19" s="586"/>
      <c r="J19" s="586"/>
      <c r="K19" s="586"/>
      <c r="L19" s="586"/>
      <c r="M19" s="586"/>
      <c r="N19" s="586"/>
      <c r="O19" s="586"/>
      <c r="P19" s="586"/>
      <c r="Q19" s="587"/>
      <c r="R19" s="588">
        <v>33</v>
      </c>
      <c r="S19" s="589"/>
      <c r="T19" s="589"/>
      <c r="U19" s="589"/>
      <c r="V19" s="589"/>
      <c r="W19" s="589"/>
      <c r="X19" s="589"/>
      <c r="Y19" s="590"/>
      <c r="Z19" s="641">
        <v>0</v>
      </c>
      <c r="AA19" s="641"/>
      <c r="AB19" s="641"/>
      <c r="AC19" s="641"/>
      <c r="AD19" s="642" t="s">
        <v>113</v>
      </c>
      <c r="AE19" s="642"/>
      <c r="AF19" s="642"/>
      <c r="AG19" s="642"/>
      <c r="AH19" s="642"/>
      <c r="AI19" s="642"/>
      <c r="AJ19" s="642"/>
      <c r="AK19" s="642"/>
      <c r="AL19" s="611" t="s">
        <v>113</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28237</v>
      </c>
      <c r="BH19" s="589"/>
      <c r="BI19" s="589"/>
      <c r="BJ19" s="589"/>
      <c r="BK19" s="589"/>
      <c r="BL19" s="589"/>
      <c r="BM19" s="589"/>
      <c r="BN19" s="590"/>
      <c r="BO19" s="641">
        <v>0.5</v>
      </c>
      <c r="BP19" s="641"/>
      <c r="BQ19" s="641"/>
      <c r="BR19" s="641"/>
      <c r="BS19" s="594" t="s">
        <v>113</v>
      </c>
      <c r="BT19" s="589"/>
      <c r="BU19" s="589"/>
      <c r="BV19" s="589"/>
      <c r="BW19" s="589"/>
      <c r="BX19" s="589"/>
      <c r="BY19" s="589"/>
      <c r="BZ19" s="589"/>
      <c r="CA19" s="589"/>
      <c r="CB19" s="620"/>
      <c r="CD19" s="621" t="s">
        <v>255</v>
      </c>
      <c r="CE19" s="618"/>
      <c r="CF19" s="618"/>
      <c r="CG19" s="618"/>
      <c r="CH19" s="618"/>
      <c r="CI19" s="618"/>
      <c r="CJ19" s="618"/>
      <c r="CK19" s="618"/>
      <c r="CL19" s="618"/>
      <c r="CM19" s="618"/>
      <c r="CN19" s="618"/>
      <c r="CO19" s="618"/>
      <c r="CP19" s="618"/>
      <c r="CQ19" s="619"/>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0"/>
    </row>
    <row r="20" spans="2:133" ht="11.25" customHeight="1">
      <c r="B20" s="585" t="s">
        <v>256</v>
      </c>
      <c r="C20" s="586"/>
      <c r="D20" s="586"/>
      <c r="E20" s="586"/>
      <c r="F20" s="586"/>
      <c r="G20" s="586"/>
      <c r="H20" s="586"/>
      <c r="I20" s="586"/>
      <c r="J20" s="586"/>
      <c r="K20" s="586"/>
      <c r="L20" s="586"/>
      <c r="M20" s="586"/>
      <c r="N20" s="586"/>
      <c r="O20" s="586"/>
      <c r="P20" s="586"/>
      <c r="Q20" s="587"/>
      <c r="R20" s="588">
        <v>13379985</v>
      </c>
      <c r="S20" s="589"/>
      <c r="T20" s="589"/>
      <c r="U20" s="589"/>
      <c r="V20" s="589"/>
      <c r="W20" s="589"/>
      <c r="X20" s="589"/>
      <c r="Y20" s="590"/>
      <c r="Z20" s="641">
        <v>58.8</v>
      </c>
      <c r="AA20" s="641"/>
      <c r="AB20" s="641"/>
      <c r="AC20" s="641"/>
      <c r="AD20" s="642">
        <v>12265490</v>
      </c>
      <c r="AE20" s="642"/>
      <c r="AF20" s="642"/>
      <c r="AG20" s="642"/>
      <c r="AH20" s="642"/>
      <c r="AI20" s="642"/>
      <c r="AJ20" s="642"/>
      <c r="AK20" s="642"/>
      <c r="AL20" s="611">
        <v>99.6</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28237</v>
      </c>
      <c r="BH20" s="589"/>
      <c r="BI20" s="589"/>
      <c r="BJ20" s="589"/>
      <c r="BK20" s="589"/>
      <c r="BL20" s="589"/>
      <c r="BM20" s="589"/>
      <c r="BN20" s="590"/>
      <c r="BO20" s="641">
        <v>0.5</v>
      </c>
      <c r="BP20" s="641"/>
      <c r="BQ20" s="641"/>
      <c r="BR20" s="641"/>
      <c r="BS20" s="594" t="s">
        <v>113</v>
      </c>
      <c r="BT20" s="589"/>
      <c r="BU20" s="589"/>
      <c r="BV20" s="589"/>
      <c r="BW20" s="589"/>
      <c r="BX20" s="589"/>
      <c r="BY20" s="589"/>
      <c r="BZ20" s="589"/>
      <c r="CA20" s="589"/>
      <c r="CB20" s="620"/>
      <c r="CD20" s="621" t="s">
        <v>258</v>
      </c>
      <c r="CE20" s="618"/>
      <c r="CF20" s="618"/>
      <c r="CG20" s="618"/>
      <c r="CH20" s="618"/>
      <c r="CI20" s="618"/>
      <c r="CJ20" s="618"/>
      <c r="CK20" s="618"/>
      <c r="CL20" s="618"/>
      <c r="CM20" s="618"/>
      <c r="CN20" s="618"/>
      <c r="CO20" s="618"/>
      <c r="CP20" s="618"/>
      <c r="CQ20" s="619"/>
      <c r="CR20" s="588">
        <v>21689807</v>
      </c>
      <c r="CS20" s="589"/>
      <c r="CT20" s="589"/>
      <c r="CU20" s="589"/>
      <c r="CV20" s="589"/>
      <c r="CW20" s="589"/>
      <c r="CX20" s="589"/>
      <c r="CY20" s="590"/>
      <c r="CZ20" s="641">
        <v>100</v>
      </c>
      <c r="DA20" s="641"/>
      <c r="DB20" s="641"/>
      <c r="DC20" s="641"/>
      <c r="DD20" s="594">
        <v>3252771</v>
      </c>
      <c r="DE20" s="589"/>
      <c r="DF20" s="589"/>
      <c r="DG20" s="589"/>
      <c r="DH20" s="589"/>
      <c r="DI20" s="589"/>
      <c r="DJ20" s="589"/>
      <c r="DK20" s="589"/>
      <c r="DL20" s="589"/>
      <c r="DM20" s="589"/>
      <c r="DN20" s="589"/>
      <c r="DO20" s="589"/>
      <c r="DP20" s="590"/>
      <c r="DQ20" s="594">
        <v>14279178</v>
      </c>
      <c r="DR20" s="589"/>
      <c r="DS20" s="589"/>
      <c r="DT20" s="589"/>
      <c r="DU20" s="589"/>
      <c r="DV20" s="589"/>
      <c r="DW20" s="589"/>
      <c r="DX20" s="589"/>
      <c r="DY20" s="589"/>
      <c r="DZ20" s="589"/>
      <c r="EA20" s="589"/>
      <c r="EB20" s="589"/>
      <c r="EC20" s="620"/>
    </row>
    <row r="21" spans="2:133" ht="11.25" customHeight="1">
      <c r="B21" s="585" t="s">
        <v>259</v>
      </c>
      <c r="C21" s="586"/>
      <c r="D21" s="586"/>
      <c r="E21" s="586"/>
      <c r="F21" s="586"/>
      <c r="G21" s="586"/>
      <c r="H21" s="586"/>
      <c r="I21" s="586"/>
      <c r="J21" s="586"/>
      <c r="K21" s="586"/>
      <c r="L21" s="586"/>
      <c r="M21" s="586"/>
      <c r="N21" s="586"/>
      <c r="O21" s="586"/>
      <c r="P21" s="586"/>
      <c r="Q21" s="587"/>
      <c r="R21" s="588">
        <v>5246</v>
      </c>
      <c r="S21" s="589"/>
      <c r="T21" s="589"/>
      <c r="U21" s="589"/>
      <c r="V21" s="589"/>
      <c r="W21" s="589"/>
      <c r="X21" s="589"/>
      <c r="Y21" s="590"/>
      <c r="Z21" s="641">
        <v>0</v>
      </c>
      <c r="AA21" s="641"/>
      <c r="AB21" s="641"/>
      <c r="AC21" s="641"/>
      <c r="AD21" s="642">
        <v>5246</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28237</v>
      </c>
      <c r="BH21" s="589"/>
      <c r="BI21" s="589"/>
      <c r="BJ21" s="589"/>
      <c r="BK21" s="589"/>
      <c r="BL21" s="589"/>
      <c r="BM21" s="589"/>
      <c r="BN21" s="590"/>
      <c r="BO21" s="641">
        <v>0.5</v>
      </c>
      <c r="BP21" s="641"/>
      <c r="BQ21" s="641"/>
      <c r="BR21" s="641"/>
      <c r="BS21" s="594" t="s">
        <v>113</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261</v>
      </c>
      <c r="C22" s="586"/>
      <c r="D22" s="586"/>
      <c r="E22" s="586"/>
      <c r="F22" s="586"/>
      <c r="G22" s="586"/>
      <c r="H22" s="586"/>
      <c r="I22" s="586"/>
      <c r="J22" s="586"/>
      <c r="K22" s="586"/>
      <c r="L22" s="586"/>
      <c r="M22" s="586"/>
      <c r="N22" s="586"/>
      <c r="O22" s="586"/>
      <c r="P22" s="586"/>
      <c r="Q22" s="587"/>
      <c r="R22" s="588">
        <v>199368</v>
      </c>
      <c r="S22" s="589"/>
      <c r="T22" s="589"/>
      <c r="U22" s="589"/>
      <c r="V22" s="589"/>
      <c r="W22" s="589"/>
      <c r="X22" s="589"/>
      <c r="Y22" s="590"/>
      <c r="Z22" s="641">
        <v>0.9</v>
      </c>
      <c r="AA22" s="641"/>
      <c r="AB22" s="641"/>
      <c r="AC22" s="641"/>
      <c r="AD22" s="642" t="s">
        <v>113</v>
      </c>
      <c r="AE22" s="642"/>
      <c r="AF22" s="642"/>
      <c r="AG22" s="642"/>
      <c r="AH22" s="642"/>
      <c r="AI22" s="642"/>
      <c r="AJ22" s="642"/>
      <c r="AK22" s="642"/>
      <c r="AL22" s="611" t="s">
        <v>113</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113</v>
      </c>
      <c r="BH22" s="589"/>
      <c r="BI22" s="589"/>
      <c r="BJ22" s="589"/>
      <c r="BK22" s="589"/>
      <c r="BL22" s="589"/>
      <c r="BM22" s="589"/>
      <c r="BN22" s="590"/>
      <c r="BO22" s="641" t="s">
        <v>113</v>
      </c>
      <c r="BP22" s="641"/>
      <c r="BQ22" s="641"/>
      <c r="BR22" s="641"/>
      <c r="BS22" s="594" t="s">
        <v>113</v>
      </c>
      <c r="BT22" s="589"/>
      <c r="BU22" s="589"/>
      <c r="BV22" s="589"/>
      <c r="BW22" s="589"/>
      <c r="BX22" s="589"/>
      <c r="BY22" s="589"/>
      <c r="BZ22" s="589"/>
      <c r="CA22" s="589"/>
      <c r="CB22" s="620"/>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189992</v>
      </c>
      <c r="S23" s="589"/>
      <c r="T23" s="589"/>
      <c r="U23" s="589"/>
      <c r="V23" s="589"/>
      <c r="W23" s="589"/>
      <c r="X23" s="589"/>
      <c r="Y23" s="590"/>
      <c r="Z23" s="641">
        <v>0.8</v>
      </c>
      <c r="AA23" s="641"/>
      <c r="AB23" s="641"/>
      <c r="AC23" s="641"/>
      <c r="AD23" s="642">
        <v>30394</v>
      </c>
      <c r="AE23" s="642"/>
      <c r="AF23" s="642"/>
      <c r="AG23" s="642"/>
      <c r="AH23" s="642"/>
      <c r="AI23" s="642"/>
      <c r="AJ23" s="642"/>
      <c r="AK23" s="642"/>
      <c r="AL23" s="611">
        <v>0.2</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113</v>
      </c>
      <c r="BH23" s="589"/>
      <c r="BI23" s="589"/>
      <c r="BJ23" s="589"/>
      <c r="BK23" s="589"/>
      <c r="BL23" s="589"/>
      <c r="BM23" s="589"/>
      <c r="BN23" s="590"/>
      <c r="BO23" s="641" t="s">
        <v>113</v>
      </c>
      <c r="BP23" s="641"/>
      <c r="BQ23" s="641"/>
      <c r="BR23" s="641"/>
      <c r="BS23" s="594" t="s">
        <v>113</v>
      </c>
      <c r="BT23" s="589"/>
      <c r="BU23" s="589"/>
      <c r="BV23" s="589"/>
      <c r="BW23" s="589"/>
      <c r="BX23" s="589"/>
      <c r="BY23" s="589"/>
      <c r="BZ23" s="589"/>
      <c r="CA23" s="589"/>
      <c r="CB23" s="620"/>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119470</v>
      </c>
      <c r="S24" s="589"/>
      <c r="T24" s="589"/>
      <c r="U24" s="589"/>
      <c r="V24" s="589"/>
      <c r="W24" s="589"/>
      <c r="X24" s="589"/>
      <c r="Y24" s="590"/>
      <c r="Z24" s="641">
        <v>0.5</v>
      </c>
      <c r="AA24" s="641"/>
      <c r="AB24" s="641"/>
      <c r="AC24" s="641"/>
      <c r="AD24" s="642" t="s">
        <v>113</v>
      </c>
      <c r="AE24" s="642"/>
      <c r="AF24" s="642"/>
      <c r="AG24" s="642"/>
      <c r="AH24" s="642"/>
      <c r="AI24" s="642"/>
      <c r="AJ24" s="642"/>
      <c r="AK24" s="642"/>
      <c r="AL24" s="611" t="s">
        <v>113</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0"/>
      <c r="CD24" s="645" t="s">
        <v>273</v>
      </c>
      <c r="CE24" s="646"/>
      <c r="CF24" s="646"/>
      <c r="CG24" s="646"/>
      <c r="CH24" s="646"/>
      <c r="CI24" s="646"/>
      <c r="CJ24" s="646"/>
      <c r="CK24" s="646"/>
      <c r="CL24" s="646"/>
      <c r="CM24" s="646"/>
      <c r="CN24" s="646"/>
      <c r="CO24" s="646"/>
      <c r="CP24" s="646"/>
      <c r="CQ24" s="647"/>
      <c r="CR24" s="638">
        <v>9669922</v>
      </c>
      <c r="CS24" s="639"/>
      <c r="CT24" s="639"/>
      <c r="CU24" s="639"/>
      <c r="CV24" s="639"/>
      <c r="CW24" s="639"/>
      <c r="CX24" s="639"/>
      <c r="CY24" s="686"/>
      <c r="CZ24" s="690">
        <v>44.6</v>
      </c>
      <c r="DA24" s="691"/>
      <c r="DB24" s="691"/>
      <c r="DC24" s="692"/>
      <c r="DD24" s="685">
        <v>7155132</v>
      </c>
      <c r="DE24" s="639"/>
      <c r="DF24" s="639"/>
      <c r="DG24" s="639"/>
      <c r="DH24" s="639"/>
      <c r="DI24" s="639"/>
      <c r="DJ24" s="639"/>
      <c r="DK24" s="686"/>
      <c r="DL24" s="685">
        <v>6925147</v>
      </c>
      <c r="DM24" s="639"/>
      <c r="DN24" s="639"/>
      <c r="DO24" s="639"/>
      <c r="DP24" s="639"/>
      <c r="DQ24" s="639"/>
      <c r="DR24" s="639"/>
      <c r="DS24" s="639"/>
      <c r="DT24" s="639"/>
      <c r="DU24" s="639"/>
      <c r="DV24" s="686"/>
      <c r="DW24" s="687">
        <v>52.7</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2278563</v>
      </c>
      <c r="S25" s="589"/>
      <c r="T25" s="589"/>
      <c r="U25" s="589"/>
      <c r="V25" s="589"/>
      <c r="W25" s="589"/>
      <c r="X25" s="589"/>
      <c r="Y25" s="590"/>
      <c r="Z25" s="641">
        <v>10</v>
      </c>
      <c r="AA25" s="641"/>
      <c r="AB25" s="641"/>
      <c r="AC25" s="641"/>
      <c r="AD25" s="642" t="s">
        <v>113</v>
      </c>
      <c r="AE25" s="642"/>
      <c r="AF25" s="642"/>
      <c r="AG25" s="642"/>
      <c r="AH25" s="642"/>
      <c r="AI25" s="642"/>
      <c r="AJ25" s="642"/>
      <c r="AK25" s="642"/>
      <c r="AL25" s="611" t="s">
        <v>113</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0"/>
      <c r="CD25" s="621" t="s">
        <v>276</v>
      </c>
      <c r="CE25" s="618"/>
      <c r="CF25" s="618"/>
      <c r="CG25" s="618"/>
      <c r="CH25" s="618"/>
      <c r="CI25" s="618"/>
      <c r="CJ25" s="618"/>
      <c r="CK25" s="618"/>
      <c r="CL25" s="618"/>
      <c r="CM25" s="618"/>
      <c r="CN25" s="618"/>
      <c r="CO25" s="618"/>
      <c r="CP25" s="618"/>
      <c r="CQ25" s="619"/>
      <c r="CR25" s="588">
        <v>3570894</v>
      </c>
      <c r="CS25" s="607"/>
      <c r="CT25" s="607"/>
      <c r="CU25" s="607"/>
      <c r="CV25" s="607"/>
      <c r="CW25" s="607"/>
      <c r="CX25" s="607"/>
      <c r="CY25" s="608"/>
      <c r="CZ25" s="591">
        <v>16.5</v>
      </c>
      <c r="DA25" s="609"/>
      <c r="DB25" s="609"/>
      <c r="DC25" s="610"/>
      <c r="DD25" s="594">
        <v>3337596</v>
      </c>
      <c r="DE25" s="607"/>
      <c r="DF25" s="607"/>
      <c r="DG25" s="607"/>
      <c r="DH25" s="607"/>
      <c r="DI25" s="607"/>
      <c r="DJ25" s="607"/>
      <c r="DK25" s="608"/>
      <c r="DL25" s="594">
        <v>3260963</v>
      </c>
      <c r="DM25" s="607"/>
      <c r="DN25" s="607"/>
      <c r="DO25" s="607"/>
      <c r="DP25" s="607"/>
      <c r="DQ25" s="607"/>
      <c r="DR25" s="607"/>
      <c r="DS25" s="607"/>
      <c r="DT25" s="607"/>
      <c r="DU25" s="607"/>
      <c r="DV25" s="608"/>
      <c r="DW25" s="611">
        <v>24.8</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0"/>
      <c r="CD26" s="621" t="s">
        <v>279</v>
      </c>
      <c r="CE26" s="618"/>
      <c r="CF26" s="618"/>
      <c r="CG26" s="618"/>
      <c r="CH26" s="618"/>
      <c r="CI26" s="618"/>
      <c r="CJ26" s="618"/>
      <c r="CK26" s="618"/>
      <c r="CL26" s="618"/>
      <c r="CM26" s="618"/>
      <c r="CN26" s="618"/>
      <c r="CO26" s="618"/>
      <c r="CP26" s="618"/>
      <c r="CQ26" s="619"/>
      <c r="CR26" s="588">
        <v>2272451</v>
      </c>
      <c r="CS26" s="589"/>
      <c r="CT26" s="589"/>
      <c r="CU26" s="589"/>
      <c r="CV26" s="589"/>
      <c r="CW26" s="589"/>
      <c r="CX26" s="589"/>
      <c r="CY26" s="590"/>
      <c r="CZ26" s="591">
        <v>10.5</v>
      </c>
      <c r="DA26" s="609"/>
      <c r="DB26" s="609"/>
      <c r="DC26" s="610"/>
      <c r="DD26" s="594">
        <v>2051028</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1888986</v>
      </c>
      <c r="S27" s="589"/>
      <c r="T27" s="589"/>
      <c r="U27" s="589"/>
      <c r="V27" s="589"/>
      <c r="W27" s="589"/>
      <c r="X27" s="589"/>
      <c r="Y27" s="590"/>
      <c r="Z27" s="641">
        <v>8.3000000000000007</v>
      </c>
      <c r="AA27" s="641"/>
      <c r="AB27" s="641"/>
      <c r="AC27" s="641"/>
      <c r="AD27" s="642" t="s">
        <v>113</v>
      </c>
      <c r="AE27" s="642"/>
      <c r="AF27" s="642"/>
      <c r="AG27" s="642"/>
      <c r="AH27" s="642"/>
      <c r="AI27" s="642"/>
      <c r="AJ27" s="642"/>
      <c r="AK27" s="642"/>
      <c r="AL27" s="611" t="s">
        <v>113</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5461770</v>
      </c>
      <c r="BH27" s="589"/>
      <c r="BI27" s="589"/>
      <c r="BJ27" s="589"/>
      <c r="BK27" s="589"/>
      <c r="BL27" s="589"/>
      <c r="BM27" s="589"/>
      <c r="BN27" s="590"/>
      <c r="BO27" s="641">
        <v>100</v>
      </c>
      <c r="BP27" s="641"/>
      <c r="BQ27" s="641"/>
      <c r="BR27" s="641"/>
      <c r="BS27" s="594">
        <v>381279</v>
      </c>
      <c r="BT27" s="589"/>
      <c r="BU27" s="589"/>
      <c r="BV27" s="589"/>
      <c r="BW27" s="589"/>
      <c r="BX27" s="589"/>
      <c r="BY27" s="589"/>
      <c r="BZ27" s="589"/>
      <c r="CA27" s="589"/>
      <c r="CB27" s="620"/>
      <c r="CD27" s="621" t="s">
        <v>282</v>
      </c>
      <c r="CE27" s="618"/>
      <c r="CF27" s="618"/>
      <c r="CG27" s="618"/>
      <c r="CH27" s="618"/>
      <c r="CI27" s="618"/>
      <c r="CJ27" s="618"/>
      <c r="CK27" s="618"/>
      <c r="CL27" s="618"/>
      <c r="CM27" s="618"/>
      <c r="CN27" s="618"/>
      <c r="CO27" s="618"/>
      <c r="CP27" s="618"/>
      <c r="CQ27" s="619"/>
      <c r="CR27" s="588">
        <v>3249171</v>
      </c>
      <c r="CS27" s="607"/>
      <c r="CT27" s="607"/>
      <c r="CU27" s="607"/>
      <c r="CV27" s="607"/>
      <c r="CW27" s="607"/>
      <c r="CX27" s="607"/>
      <c r="CY27" s="608"/>
      <c r="CZ27" s="591">
        <v>15</v>
      </c>
      <c r="DA27" s="609"/>
      <c r="DB27" s="609"/>
      <c r="DC27" s="610"/>
      <c r="DD27" s="594">
        <v>1025532</v>
      </c>
      <c r="DE27" s="607"/>
      <c r="DF27" s="607"/>
      <c r="DG27" s="607"/>
      <c r="DH27" s="607"/>
      <c r="DI27" s="607"/>
      <c r="DJ27" s="607"/>
      <c r="DK27" s="608"/>
      <c r="DL27" s="594">
        <v>1022392</v>
      </c>
      <c r="DM27" s="607"/>
      <c r="DN27" s="607"/>
      <c r="DO27" s="607"/>
      <c r="DP27" s="607"/>
      <c r="DQ27" s="607"/>
      <c r="DR27" s="607"/>
      <c r="DS27" s="607"/>
      <c r="DT27" s="607"/>
      <c r="DU27" s="607"/>
      <c r="DV27" s="608"/>
      <c r="DW27" s="611">
        <v>7.8</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74982</v>
      </c>
      <c r="S28" s="589"/>
      <c r="T28" s="589"/>
      <c r="U28" s="589"/>
      <c r="V28" s="589"/>
      <c r="W28" s="589"/>
      <c r="X28" s="589"/>
      <c r="Y28" s="590"/>
      <c r="Z28" s="641">
        <v>0.3</v>
      </c>
      <c r="AA28" s="641"/>
      <c r="AB28" s="641"/>
      <c r="AC28" s="641"/>
      <c r="AD28" s="642">
        <v>6122</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284</v>
      </c>
      <c r="CE28" s="618"/>
      <c r="CF28" s="618"/>
      <c r="CG28" s="618"/>
      <c r="CH28" s="618"/>
      <c r="CI28" s="618"/>
      <c r="CJ28" s="618"/>
      <c r="CK28" s="618"/>
      <c r="CL28" s="618"/>
      <c r="CM28" s="618"/>
      <c r="CN28" s="618"/>
      <c r="CO28" s="618"/>
      <c r="CP28" s="618"/>
      <c r="CQ28" s="619"/>
      <c r="CR28" s="588">
        <v>2849857</v>
      </c>
      <c r="CS28" s="589"/>
      <c r="CT28" s="589"/>
      <c r="CU28" s="589"/>
      <c r="CV28" s="589"/>
      <c r="CW28" s="589"/>
      <c r="CX28" s="589"/>
      <c r="CY28" s="590"/>
      <c r="CZ28" s="591">
        <v>13.1</v>
      </c>
      <c r="DA28" s="609"/>
      <c r="DB28" s="609"/>
      <c r="DC28" s="610"/>
      <c r="DD28" s="594">
        <v>2792004</v>
      </c>
      <c r="DE28" s="589"/>
      <c r="DF28" s="589"/>
      <c r="DG28" s="589"/>
      <c r="DH28" s="589"/>
      <c r="DI28" s="589"/>
      <c r="DJ28" s="589"/>
      <c r="DK28" s="590"/>
      <c r="DL28" s="594">
        <v>2641792</v>
      </c>
      <c r="DM28" s="589"/>
      <c r="DN28" s="589"/>
      <c r="DO28" s="589"/>
      <c r="DP28" s="589"/>
      <c r="DQ28" s="589"/>
      <c r="DR28" s="589"/>
      <c r="DS28" s="589"/>
      <c r="DT28" s="589"/>
      <c r="DU28" s="589"/>
      <c r="DV28" s="590"/>
      <c r="DW28" s="611">
        <v>20.100000000000001</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51834</v>
      </c>
      <c r="S29" s="589"/>
      <c r="T29" s="589"/>
      <c r="U29" s="589"/>
      <c r="V29" s="589"/>
      <c r="W29" s="589"/>
      <c r="X29" s="589"/>
      <c r="Y29" s="590"/>
      <c r="Z29" s="641">
        <v>0.2</v>
      </c>
      <c r="AA29" s="641"/>
      <c r="AB29" s="641"/>
      <c r="AC29" s="641"/>
      <c r="AD29" s="642" t="s">
        <v>113</v>
      </c>
      <c r="AE29" s="642"/>
      <c r="AF29" s="642"/>
      <c r="AG29" s="642"/>
      <c r="AH29" s="642"/>
      <c r="AI29" s="642"/>
      <c r="AJ29" s="642"/>
      <c r="AK29" s="642"/>
      <c r="AL29" s="611" t="s">
        <v>113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76"/>
      <c r="BI29" s="676"/>
      <c r="BJ29" s="676"/>
      <c r="BK29" s="676"/>
      <c r="BL29" s="676"/>
      <c r="BM29" s="676"/>
      <c r="BN29" s="676"/>
      <c r="BO29" s="676"/>
      <c r="BP29" s="676"/>
      <c r="BQ29" s="677"/>
      <c r="BR29" s="648" t="s">
        <v>287</v>
      </c>
      <c r="BS29" s="676"/>
      <c r="BT29" s="676"/>
      <c r="BU29" s="676"/>
      <c r="BV29" s="676"/>
      <c r="BW29" s="676"/>
      <c r="BX29" s="676"/>
      <c r="BY29" s="676"/>
      <c r="BZ29" s="676"/>
      <c r="CA29" s="676"/>
      <c r="CB29" s="677"/>
      <c r="CD29" s="658" t="s">
        <v>288</v>
      </c>
      <c r="CE29" s="659"/>
      <c r="CF29" s="621" t="s">
        <v>58</v>
      </c>
      <c r="CG29" s="618"/>
      <c r="CH29" s="618"/>
      <c r="CI29" s="618"/>
      <c r="CJ29" s="618"/>
      <c r="CK29" s="618"/>
      <c r="CL29" s="618"/>
      <c r="CM29" s="618"/>
      <c r="CN29" s="618"/>
      <c r="CO29" s="618"/>
      <c r="CP29" s="618"/>
      <c r="CQ29" s="619"/>
      <c r="CR29" s="588">
        <v>2849854</v>
      </c>
      <c r="CS29" s="607"/>
      <c r="CT29" s="607"/>
      <c r="CU29" s="607"/>
      <c r="CV29" s="607"/>
      <c r="CW29" s="607"/>
      <c r="CX29" s="607"/>
      <c r="CY29" s="608"/>
      <c r="CZ29" s="591">
        <v>13.1</v>
      </c>
      <c r="DA29" s="609"/>
      <c r="DB29" s="609"/>
      <c r="DC29" s="610"/>
      <c r="DD29" s="594">
        <v>2792001</v>
      </c>
      <c r="DE29" s="607"/>
      <c r="DF29" s="607"/>
      <c r="DG29" s="607"/>
      <c r="DH29" s="607"/>
      <c r="DI29" s="607"/>
      <c r="DJ29" s="607"/>
      <c r="DK29" s="608"/>
      <c r="DL29" s="594">
        <v>2641789</v>
      </c>
      <c r="DM29" s="607"/>
      <c r="DN29" s="607"/>
      <c r="DO29" s="607"/>
      <c r="DP29" s="607"/>
      <c r="DQ29" s="607"/>
      <c r="DR29" s="607"/>
      <c r="DS29" s="607"/>
      <c r="DT29" s="607"/>
      <c r="DU29" s="607"/>
      <c r="DV29" s="608"/>
      <c r="DW29" s="611">
        <v>20.100000000000001</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764232</v>
      </c>
      <c r="S30" s="589"/>
      <c r="T30" s="589"/>
      <c r="U30" s="589"/>
      <c r="V30" s="589"/>
      <c r="W30" s="589"/>
      <c r="X30" s="589"/>
      <c r="Y30" s="590"/>
      <c r="Z30" s="641">
        <v>3.4</v>
      </c>
      <c r="AA30" s="641"/>
      <c r="AB30" s="641"/>
      <c r="AC30" s="641"/>
      <c r="AD30" s="642" t="s">
        <v>113</v>
      </c>
      <c r="AE30" s="642"/>
      <c r="AF30" s="642"/>
      <c r="AG30" s="642"/>
      <c r="AH30" s="642"/>
      <c r="AI30" s="642"/>
      <c r="AJ30" s="642"/>
      <c r="AK30" s="642"/>
      <c r="AL30" s="611" t="s">
        <v>113</v>
      </c>
      <c r="AM30" s="643"/>
      <c r="AN30" s="643"/>
      <c r="AO30" s="644"/>
      <c r="AP30" s="664" t="s">
        <v>290</v>
      </c>
      <c r="AQ30" s="665"/>
      <c r="AR30" s="665"/>
      <c r="AS30" s="665"/>
      <c r="AT30" s="670" t="s">
        <v>291</v>
      </c>
      <c r="AU30" s="182"/>
      <c r="AV30" s="182"/>
      <c r="AW30" s="182"/>
      <c r="AX30" s="673" t="s">
        <v>171</v>
      </c>
      <c r="AY30" s="674"/>
      <c r="AZ30" s="674"/>
      <c r="BA30" s="674"/>
      <c r="BB30" s="674"/>
      <c r="BC30" s="674"/>
      <c r="BD30" s="674"/>
      <c r="BE30" s="674"/>
      <c r="BF30" s="675"/>
      <c r="BG30" s="654">
        <v>98.9</v>
      </c>
      <c r="BH30" s="655"/>
      <c r="BI30" s="655"/>
      <c r="BJ30" s="655"/>
      <c r="BK30" s="655"/>
      <c r="BL30" s="655"/>
      <c r="BM30" s="656">
        <v>96.2</v>
      </c>
      <c r="BN30" s="655"/>
      <c r="BO30" s="655"/>
      <c r="BP30" s="655"/>
      <c r="BQ30" s="657"/>
      <c r="BR30" s="654">
        <v>99</v>
      </c>
      <c r="BS30" s="655"/>
      <c r="BT30" s="655"/>
      <c r="BU30" s="655"/>
      <c r="BV30" s="655"/>
      <c r="BW30" s="655"/>
      <c r="BX30" s="656">
        <v>96.1</v>
      </c>
      <c r="BY30" s="655"/>
      <c r="BZ30" s="655"/>
      <c r="CA30" s="655"/>
      <c r="CB30" s="657"/>
      <c r="CD30" s="660"/>
      <c r="CE30" s="661"/>
      <c r="CF30" s="621" t="s">
        <v>292</v>
      </c>
      <c r="CG30" s="618"/>
      <c r="CH30" s="618"/>
      <c r="CI30" s="618"/>
      <c r="CJ30" s="618"/>
      <c r="CK30" s="618"/>
      <c r="CL30" s="618"/>
      <c r="CM30" s="618"/>
      <c r="CN30" s="618"/>
      <c r="CO30" s="618"/>
      <c r="CP30" s="618"/>
      <c r="CQ30" s="619"/>
      <c r="CR30" s="588">
        <v>2552002</v>
      </c>
      <c r="CS30" s="589"/>
      <c r="CT30" s="589"/>
      <c r="CU30" s="589"/>
      <c r="CV30" s="589"/>
      <c r="CW30" s="589"/>
      <c r="CX30" s="589"/>
      <c r="CY30" s="590"/>
      <c r="CZ30" s="591">
        <v>11.8</v>
      </c>
      <c r="DA30" s="609"/>
      <c r="DB30" s="609"/>
      <c r="DC30" s="610"/>
      <c r="DD30" s="594">
        <v>2503767</v>
      </c>
      <c r="DE30" s="589"/>
      <c r="DF30" s="589"/>
      <c r="DG30" s="589"/>
      <c r="DH30" s="589"/>
      <c r="DI30" s="589"/>
      <c r="DJ30" s="589"/>
      <c r="DK30" s="590"/>
      <c r="DL30" s="594">
        <v>2353555</v>
      </c>
      <c r="DM30" s="589"/>
      <c r="DN30" s="589"/>
      <c r="DO30" s="589"/>
      <c r="DP30" s="589"/>
      <c r="DQ30" s="589"/>
      <c r="DR30" s="589"/>
      <c r="DS30" s="589"/>
      <c r="DT30" s="589"/>
      <c r="DU30" s="589"/>
      <c r="DV30" s="590"/>
      <c r="DW30" s="611">
        <v>17.899999999999999</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707659</v>
      </c>
      <c r="S31" s="589"/>
      <c r="T31" s="589"/>
      <c r="U31" s="589"/>
      <c r="V31" s="589"/>
      <c r="W31" s="589"/>
      <c r="X31" s="589"/>
      <c r="Y31" s="590"/>
      <c r="Z31" s="641">
        <v>3.1</v>
      </c>
      <c r="AA31" s="641"/>
      <c r="AB31" s="641"/>
      <c r="AC31" s="641"/>
      <c r="AD31" s="642" t="s">
        <v>113</v>
      </c>
      <c r="AE31" s="642"/>
      <c r="AF31" s="642"/>
      <c r="AG31" s="642"/>
      <c r="AH31" s="642"/>
      <c r="AI31" s="642"/>
      <c r="AJ31" s="642"/>
      <c r="AK31" s="642"/>
      <c r="AL31" s="611" t="s">
        <v>113</v>
      </c>
      <c r="AM31" s="643"/>
      <c r="AN31" s="643"/>
      <c r="AO31" s="644"/>
      <c r="AP31" s="666"/>
      <c r="AQ31" s="667"/>
      <c r="AR31" s="667"/>
      <c r="AS31" s="667"/>
      <c r="AT31" s="671"/>
      <c r="AU31" s="181" t="s">
        <v>294</v>
      </c>
      <c r="AV31" s="181"/>
      <c r="AW31" s="181"/>
      <c r="AX31" s="585" t="s">
        <v>295</v>
      </c>
      <c r="AY31" s="586"/>
      <c r="AZ31" s="586"/>
      <c r="BA31" s="586"/>
      <c r="BB31" s="586"/>
      <c r="BC31" s="586"/>
      <c r="BD31" s="586"/>
      <c r="BE31" s="586"/>
      <c r="BF31" s="587"/>
      <c r="BG31" s="652">
        <v>99.1</v>
      </c>
      <c r="BH31" s="607"/>
      <c r="BI31" s="607"/>
      <c r="BJ31" s="607"/>
      <c r="BK31" s="607"/>
      <c r="BL31" s="607"/>
      <c r="BM31" s="643">
        <v>96.8</v>
      </c>
      <c r="BN31" s="653"/>
      <c r="BO31" s="653"/>
      <c r="BP31" s="653"/>
      <c r="BQ31" s="617"/>
      <c r="BR31" s="652">
        <v>99.3</v>
      </c>
      <c r="BS31" s="607"/>
      <c r="BT31" s="607"/>
      <c r="BU31" s="607"/>
      <c r="BV31" s="607"/>
      <c r="BW31" s="607"/>
      <c r="BX31" s="643">
        <v>96.9</v>
      </c>
      <c r="BY31" s="653"/>
      <c r="BZ31" s="653"/>
      <c r="CA31" s="653"/>
      <c r="CB31" s="617"/>
      <c r="CD31" s="660"/>
      <c r="CE31" s="661"/>
      <c r="CF31" s="621" t="s">
        <v>296</v>
      </c>
      <c r="CG31" s="618"/>
      <c r="CH31" s="618"/>
      <c r="CI31" s="618"/>
      <c r="CJ31" s="618"/>
      <c r="CK31" s="618"/>
      <c r="CL31" s="618"/>
      <c r="CM31" s="618"/>
      <c r="CN31" s="618"/>
      <c r="CO31" s="618"/>
      <c r="CP31" s="618"/>
      <c r="CQ31" s="619"/>
      <c r="CR31" s="588">
        <v>297852</v>
      </c>
      <c r="CS31" s="607"/>
      <c r="CT31" s="607"/>
      <c r="CU31" s="607"/>
      <c r="CV31" s="607"/>
      <c r="CW31" s="607"/>
      <c r="CX31" s="607"/>
      <c r="CY31" s="608"/>
      <c r="CZ31" s="591">
        <v>1.4</v>
      </c>
      <c r="DA31" s="609"/>
      <c r="DB31" s="609"/>
      <c r="DC31" s="610"/>
      <c r="DD31" s="594">
        <v>288234</v>
      </c>
      <c r="DE31" s="607"/>
      <c r="DF31" s="607"/>
      <c r="DG31" s="607"/>
      <c r="DH31" s="607"/>
      <c r="DI31" s="607"/>
      <c r="DJ31" s="607"/>
      <c r="DK31" s="608"/>
      <c r="DL31" s="594">
        <v>288234</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986626</v>
      </c>
      <c r="S32" s="589"/>
      <c r="T32" s="589"/>
      <c r="U32" s="589"/>
      <c r="V32" s="589"/>
      <c r="W32" s="589"/>
      <c r="X32" s="589"/>
      <c r="Y32" s="590"/>
      <c r="Z32" s="641">
        <v>4.3</v>
      </c>
      <c r="AA32" s="641"/>
      <c r="AB32" s="641"/>
      <c r="AC32" s="641"/>
      <c r="AD32" s="642">
        <v>12772</v>
      </c>
      <c r="AE32" s="642"/>
      <c r="AF32" s="642"/>
      <c r="AG32" s="642"/>
      <c r="AH32" s="642"/>
      <c r="AI32" s="642"/>
      <c r="AJ32" s="642"/>
      <c r="AK32" s="642"/>
      <c r="AL32" s="611">
        <v>0.1</v>
      </c>
      <c r="AM32" s="643"/>
      <c r="AN32" s="643"/>
      <c r="AO32" s="644"/>
      <c r="AP32" s="668"/>
      <c r="AQ32" s="669"/>
      <c r="AR32" s="669"/>
      <c r="AS32" s="669"/>
      <c r="AT32" s="672"/>
      <c r="AU32" s="183"/>
      <c r="AV32" s="183"/>
      <c r="AW32" s="183"/>
      <c r="AX32" s="569" t="s">
        <v>298</v>
      </c>
      <c r="AY32" s="570"/>
      <c r="AZ32" s="570"/>
      <c r="BA32" s="570"/>
      <c r="BB32" s="570"/>
      <c r="BC32" s="570"/>
      <c r="BD32" s="570"/>
      <c r="BE32" s="570"/>
      <c r="BF32" s="571"/>
      <c r="BG32" s="651">
        <v>98.6</v>
      </c>
      <c r="BH32" s="573"/>
      <c r="BI32" s="573"/>
      <c r="BJ32" s="573"/>
      <c r="BK32" s="573"/>
      <c r="BL32" s="573"/>
      <c r="BM32" s="636">
        <v>95.1</v>
      </c>
      <c r="BN32" s="573"/>
      <c r="BO32" s="573"/>
      <c r="BP32" s="573"/>
      <c r="BQ32" s="630"/>
      <c r="BR32" s="651">
        <v>98.5</v>
      </c>
      <c r="BS32" s="573"/>
      <c r="BT32" s="573"/>
      <c r="BU32" s="573"/>
      <c r="BV32" s="573"/>
      <c r="BW32" s="573"/>
      <c r="BX32" s="636">
        <v>94.8</v>
      </c>
      <c r="BY32" s="573"/>
      <c r="BZ32" s="573"/>
      <c r="CA32" s="573"/>
      <c r="CB32" s="630"/>
      <c r="CD32" s="662"/>
      <c r="CE32" s="663"/>
      <c r="CF32" s="621" t="s">
        <v>299</v>
      </c>
      <c r="CG32" s="618"/>
      <c r="CH32" s="618"/>
      <c r="CI32" s="618"/>
      <c r="CJ32" s="618"/>
      <c r="CK32" s="618"/>
      <c r="CL32" s="618"/>
      <c r="CM32" s="618"/>
      <c r="CN32" s="618"/>
      <c r="CO32" s="618"/>
      <c r="CP32" s="618"/>
      <c r="CQ32" s="619"/>
      <c r="CR32" s="588">
        <v>3</v>
      </c>
      <c r="CS32" s="589"/>
      <c r="CT32" s="589"/>
      <c r="CU32" s="589"/>
      <c r="CV32" s="589"/>
      <c r="CW32" s="589"/>
      <c r="CX32" s="589"/>
      <c r="CY32" s="590"/>
      <c r="CZ32" s="591">
        <v>0</v>
      </c>
      <c r="DA32" s="609"/>
      <c r="DB32" s="609"/>
      <c r="DC32" s="610"/>
      <c r="DD32" s="594">
        <v>3</v>
      </c>
      <c r="DE32" s="589"/>
      <c r="DF32" s="589"/>
      <c r="DG32" s="589"/>
      <c r="DH32" s="589"/>
      <c r="DI32" s="589"/>
      <c r="DJ32" s="589"/>
      <c r="DK32" s="590"/>
      <c r="DL32" s="594">
        <v>3</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2115892</v>
      </c>
      <c r="S33" s="589"/>
      <c r="T33" s="589"/>
      <c r="U33" s="589"/>
      <c r="V33" s="589"/>
      <c r="W33" s="589"/>
      <c r="X33" s="589"/>
      <c r="Y33" s="590"/>
      <c r="Z33" s="641">
        <v>9.3000000000000007</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301</v>
      </c>
      <c r="CE33" s="618"/>
      <c r="CF33" s="618"/>
      <c r="CG33" s="618"/>
      <c r="CH33" s="618"/>
      <c r="CI33" s="618"/>
      <c r="CJ33" s="618"/>
      <c r="CK33" s="618"/>
      <c r="CL33" s="618"/>
      <c r="CM33" s="618"/>
      <c r="CN33" s="618"/>
      <c r="CO33" s="618"/>
      <c r="CP33" s="618"/>
      <c r="CQ33" s="619"/>
      <c r="CR33" s="588">
        <v>8474601</v>
      </c>
      <c r="CS33" s="607"/>
      <c r="CT33" s="607"/>
      <c r="CU33" s="607"/>
      <c r="CV33" s="607"/>
      <c r="CW33" s="607"/>
      <c r="CX33" s="607"/>
      <c r="CY33" s="608"/>
      <c r="CZ33" s="591">
        <v>39.1</v>
      </c>
      <c r="DA33" s="609"/>
      <c r="DB33" s="609"/>
      <c r="DC33" s="610"/>
      <c r="DD33" s="594">
        <v>6573884</v>
      </c>
      <c r="DE33" s="607"/>
      <c r="DF33" s="607"/>
      <c r="DG33" s="607"/>
      <c r="DH33" s="607"/>
      <c r="DI33" s="607"/>
      <c r="DJ33" s="607"/>
      <c r="DK33" s="608"/>
      <c r="DL33" s="594">
        <v>3956884</v>
      </c>
      <c r="DM33" s="607"/>
      <c r="DN33" s="607"/>
      <c r="DO33" s="607"/>
      <c r="DP33" s="607"/>
      <c r="DQ33" s="607"/>
      <c r="DR33" s="607"/>
      <c r="DS33" s="607"/>
      <c r="DT33" s="607"/>
      <c r="DU33" s="607"/>
      <c r="DV33" s="608"/>
      <c r="DW33" s="611">
        <v>30.1</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305</v>
      </c>
      <c r="CE34" s="618"/>
      <c r="CF34" s="618"/>
      <c r="CG34" s="618"/>
      <c r="CH34" s="618"/>
      <c r="CI34" s="618"/>
      <c r="CJ34" s="618"/>
      <c r="CK34" s="618"/>
      <c r="CL34" s="618"/>
      <c r="CM34" s="618"/>
      <c r="CN34" s="618"/>
      <c r="CO34" s="618"/>
      <c r="CP34" s="618"/>
      <c r="CQ34" s="619"/>
      <c r="CR34" s="588">
        <v>2278499</v>
      </c>
      <c r="CS34" s="589"/>
      <c r="CT34" s="589"/>
      <c r="CU34" s="589"/>
      <c r="CV34" s="589"/>
      <c r="CW34" s="589"/>
      <c r="CX34" s="589"/>
      <c r="CY34" s="590"/>
      <c r="CZ34" s="591">
        <v>10.5</v>
      </c>
      <c r="DA34" s="609"/>
      <c r="DB34" s="609"/>
      <c r="DC34" s="610"/>
      <c r="DD34" s="594">
        <v>1816652</v>
      </c>
      <c r="DE34" s="589"/>
      <c r="DF34" s="589"/>
      <c r="DG34" s="589"/>
      <c r="DH34" s="589"/>
      <c r="DI34" s="589"/>
      <c r="DJ34" s="589"/>
      <c r="DK34" s="590"/>
      <c r="DL34" s="594">
        <v>1337212</v>
      </c>
      <c r="DM34" s="589"/>
      <c r="DN34" s="589"/>
      <c r="DO34" s="589"/>
      <c r="DP34" s="589"/>
      <c r="DQ34" s="589"/>
      <c r="DR34" s="589"/>
      <c r="DS34" s="589"/>
      <c r="DT34" s="589"/>
      <c r="DU34" s="589"/>
      <c r="DV34" s="590"/>
      <c r="DW34" s="611">
        <v>10.199999999999999</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820092</v>
      </c>
      <c r="S35" s="589"/>
      <c r="T35" s="589"/>
      <c r="U35" s="589"/>
      <c r="V35" s="589"/>
      <c r="W35" s="589"/>
      <c r="X35" s="589"/>
      <c r="Y35" s="590"/>
      <c r="Z35" s="641">
        <v>3.6</v>
      </c>
      <c r="AA35" s="641"/>
      <c r="AB35" s="641"/>
      <c r="AC35" s="641"/>
      <c r="AD35" s="642" t="s">
        <v>113</v>
      </c>
      <c r="AE35" s="642"/>
      <c r="AF35" s="642"/>
      <c r="AG35" s="642"/>
      <c r="AH35" s="642"/>
      <c r="AI35" s="642"/>
      <c r="AJ35" s="642"/>
      <c r="AK35" s="642"/>
      <c r="AL35" s="611" t="s">
        <v>113</v>
      </c>
      <c r="AM35" s="643"/>
      <c r="AN35" s="643"/>
      <c r="AO35" s="644"/>
      <c r="AP35" s="186"/>
      <c r="AQ35" s="645" t="s">
        <v>307</v>
      </c>
      <c r="AR35" s="646"/>
      <c r="AS35" s="646"/>
      <c r="AT35" s="646"/>
      <c r="AU35" s="646"/>
      <c r="AV35" s="646"/>
      <c r="AW35" s="646"/>
      <c r="AX35" s="646"/>
      <c r="AY35" s="647"/>
      <c r="AZ35" s="638">
        <v>3618535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117884</v>
      </c>
      <c r="BW35" s="639"/>
      <c r="BX35" s="639"/>
      <c r="BY35" s="639"/>
      <c r="BZ35" s="639"/>
      <c r="CA35" s="639"/>
      <c r="CB35" s="640"/>
      <c r="CD35" s="621" t="s">
        <v>309</v>
      </c>
      <c r="CE35" s="618"/>
      <c r="CF35" s="618"/>
      <c r="CG35" s="618"/>
      <c r="CH35" s="618"/>
      <c r="CI35" s="618"/>
      <c r="CJ35" s="618"/>
      <c r="CK35" s="618"/>
      <c r="CL35" s="618"/>
      <c r="CM35" s="618"/>
      <c r="CN35" s="618"/>
      <c r="CO35" s="618"/>
      <c r="CP35" s="618"/>
      <c r="CQ35" s="619"/>
      <c r="CR35" s="588">
        <v>242950</v>
      </c>
      <c r="CS35" s="607"/>
      <c r="CT35" s="607"/>
      <c r="CU35" s="607"/>
      <c r="CV35" s="607"/>
      <c r="CW35" s="607"/>
      <c r="CX35" s="607"/>
      <c r="CY35" s="608"/>
      <c r="CZ35" s="591">
        <v>1.1000000000000001</v>
      </c>
      <c r="DA35" s="609"/>
      <c r="DB35" s="609"/>
      <c r="DC35" s="610"/>
      <c r="DD35" s="594">
        <v>212187</v>
      </c>
      <c r="DE35" s="607"/>
      <c r="DF35" s="607"/>
      <c r="DG35" s="607"/>
      <c r="DH35" s="607"/>
      <c r="DI35" s="607"/>
      <c r="DJ35" s="607"/>
      <c r="DK35" s="608"/>
      <c r="DL35" s="594">
        <v>50319</v>
      </c>
      <c r="DM35" s="607"/>
      <c r="DN35" s="607"/>
      <c r="DO35" s="607"/>
      <c r="DP35" s="607"/>
      <c r="DQ35" s="607"/>
      <c r="DR35" s="607"/>
      <c r="DS35" s="607"/>
      <c r="DT35" s="607"/>
      <c r="DU35" s="607"/>
      <c r="DV35" s="608"/>
      <c r="DW35" s="611">
        <v>0.4</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22762835</v>
      </c>
      <c r="S36" s="629"/>
      <c r="T36" s="629"/>
      <c r="U36" s="629"/>
      <c r="V36" s="629"/>
      <c r="W36" s="629"/>
      <c r="X36" s="629"/>
      <c r="Y36" s="632"/>
      <c r="Z36" s="633">
        <v>100</v>
      </c>
      <c r="AA36" s="633"/>
      <c r="AB36" s="633"/>
      <c r="AC36" s="633"/>
      <c r="AD36" s="634">
        <v>12320024</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972865</v>
      </c>
      <c r="BA36" s="589"/>
      <c r="BB36" s="589"/>
      <c r="BC36" s="589"/>
      <c r="BD36" s="607"/>
      <c r="BE36" s="607"/>
      <c r="BF36" s="617"/>
      <c r="BG36" s="621" t="s">
        <v>312</v>
      </c>
      <c r="BH36" s="618"/>
      <c r="BI36" s="618"/>
      <c r="BJ36" s="618"/>
      <c r="BK36" s="618"/>
      <c r="BL36" s="618"/>
      <c r="BM36" s="618"/>
      <c r="BN36" s="618"/>
      <c r="BO36" s="618"/>
      <c r="BP36" s="618"/>
      <c r="BQ36" s="618"/>
      <c r="BR36" s="618"/>
      <c r="BS36" s="618"/>
      <c r="BT36" s="618"/>
      <c r="BU36" s="619"/>
      <c r="BV36" s="588">
        <v>56267</v>
      </c>
      <c r="BW36" s="589"/>
      <c r="BX36" s="589"/>
      <c r="BY36" s="589"/>
      <c r="BZ36" s="589"/>
      <c r="CA36" s="589"/>
      <c r="CB36" s="620"/>
      <c r="CD36" s="621" t="s">
        <v>313</v>
      </c>
      <c r="CE36" s="618"/>
      <c r="CF36" s="618"/>
      <c r="CG36" s="618"/>
      <c r="CH36" s="618"/>
      <c r="CI36" s="618"/>
      <c r="CJ36" s="618"/>
      <c r="CK36" s="618"/>
      <c r="CL36" s="618"/>
      <c r="CM36" s="618"/>
      <c r="CN36" s="618"/>
      <c r="CO36" s="618"/>
      <c r="CP36" s="618"/>
      <c r="CQ36" s="619"/>
      <c r="CR36" s="588">
        <v>1927922</v>
      </c>
      <c r="CS36" s="589"/>
      <c r="CT36" s="589"/>
      <c r="CU36" s="589"/>
      <c r="CV36" s="589"/>
      <c r="CW36" s="589"/>
      <c r="CX36" s="589"/>
      <c r="CY36" s="590"/>
      <c r="CZ36" s="591">
        <v>8.9</v>
      </c>
      <c r="DA36" s="609"/>
      <c r="DB36" s="609"/>
      <c r="DC36" s="610"/>
      <c r="DD36" s="594">
        <v>1532925</v>
      </c>
      <c r="DE36" s="589"/>
      <c r="DF36" s="589"/>
      <c r="DG36" s="589"/>
      <c r="DH36" s="589"/>
      <c r="DI36" s="589"/>
      <c r="DJ36" s="589"/>
      <c r="DK36" s="590"/>
      <c r="DL36" s="594">
        <v>720035</v>
      </c>
      <c r="DM36" s="589"/>
      <c r="DN36" s="589"/>
      <c r="DO36" s="589"/>
      <c r="DP36" s="589"/>
      <c r="DQ36" s="589"/>
      <c r="DR36" s="589"/>
      <c r="DS36" s="589"/>
      <c r="DT36" s="589"/>
      <c r="DU36" s="589"/>
      <c r="DV36" s="590"/>
      <c r="DW36" s="611">
        <v>5.5</v>
      </c>
      <c r="DX36" s="612"/>
      <c r="DY36" s="612"/>
      <c r="DZ36" s="612"/>
      <c r="EA36" s="612"/>
      <c r="EB36" s="612"/>
      <c r="EC36" s="613"/>
    </row>
    <row r="37" spans="2:133" ht="11.25" customHeight="1">
      <c r="AQ37" s="614" t="s">
        <v>314</v>
      </c>
      <c r="AR37" s="615"/>
      <c r="AS37" s="615"/>
      <c r="AT37" s="615"/>
      <c r="AU37" s="615"/>
      <c r="AV37" s="615"/>
      <c r="AW37" s="615"/>
      <c r="AX37" s="615"/>
      <c r="AY37" s="616"/>
      <c r="AZ37" s="588">
        <v>772267</v>
      </c>
      <c r="BA37" s="589"/>
      <c r="BB37" s="589"/>
      <c r="BC37" s="589"/>
      <c r="BD37" s="607"/>
      <c r="BE37" s="607"/>
      <c r="BF37" s="617"/>
      <c r="BG37" s="621" t="s">
        <v>315</v>
      </c>
      <c r="BH37" s="618"/>
      <c r="BI37" s="618"/>
      <c r="BJ37" s="618"/>
      <c r="BK37" s="618"/>
      <c r="BL37" s="618"/>
      <c r="BM37" s="618"/>
      <c r="BN37" s="618"/>
      <c r="BO37" s="618"/>
      <c r="BP37" s="618"/>
      <c r="BQ37" s="618"/>
      <c r="BR37" s="618"/>
      <c r="BS37" s="618"/>
      <c r="BT37" s="618"/>
      <c r="BU37" s="619"/>
      <c r="BV37" s="588">
        <v>7020</v>
      </c>
      <c r="BW37" s="589"/>
      <c r="BX37" s="589"/>
      <c r="BY37" s="589"/>
      <c r="BZ37" s="589"/>
      <c r="CA37" s="589"/>
      <c r="CB37" s="620"/>
      <c r="CD37" s="621" t="s">
        <v>316</v>
      </c>
      <c r="CE37" s="618"/>
      <c r="CF37" s="618"/>
      <c r="CG37" s="618"/>
      <c r="CH37" s="618"/>
      <c r="CI37" s="618"/>
      <c r="CJ37" s="618"/>
      <c r="CK37" s="618"/>
      <c r="CL37" s="618"/>
      <c r="CM37" s="618"/>
      <c r="CN37" s="618"/>
      <c r="CO37" s="618"/>
      <c r="CP37" s="618"/>
      <c r="CQ37" s="619"/>
      <c r="CR37" s="588">
        <v>149964</v>
      </c>
      <c r="CS37" s="607"/>
      <c r="CT37" s="607"/>
      <c r="CU37" s="607"/>
      <c r="CV37" s="607"/>
      <c r="CW37" s="607"/>
      <c r="CX37" s="607"/>
      <c r="CY37" s="608"/>
      <c r="CZ37" s="591">
        <v>0.7</v>
      </c>
      <c r="DA37" s="609"/>
      <c r="DB37" s="609"/>
      <c r="DC37" s="610"/>
      <c r="DD37" s="594">
        <v>149837</v>
      </c>
      <c r="DE37" s="607"/>
      <c r="DF37" s="607"/>
      <c r="DG37" s="607"/>
      <c r="DH37" s="607"/>
      <c r="DI37" s="607"/>
      <c r="DJ37" s="607"/>
      <c r="DK37" s="608"/>
      <c r="DL37" s="594">
        <v>149837</v>
      </c>
      <c r="DM37" s="607"/>
      <c r="DN37" s="607"/>
      <c r="DO37" s="607"/>
      <c r="DP37" s="607"/>
      <c r="DQ37" s="607"/>
      <c r="DR37" s="607"/>
      <c r="DS37" s="607"/>
      <c r="DT37" s="607"/>
      <c r="DU37" s="607"/>
      <c r="DV37" s="608"/>
      <c r="DW37" s="611">
        <v>1.1000000000000001</v>
      </c>
      <c r="DX37" s="612"/>
      <c r="DY37" s="612"/>
      <c r="DZ37" s="612"/>
      <c r="EA37" s="612"/>
      <c r="EB37" s="612"/>
      <c r="EC37" s="613"/>
    </row>
    <row r="38" spans="2:133" ht="11.25" customHeight="1">
      <c r="AQ38" s="614" t="s">
        <v>317</v>
      </c>
      <c r="AR38" s="615"/>
      <c r="AS38" s="615"/>
      <c r="AT38" s="615"/>
      <c r="AU38" s="615"/>
      <c r="AV38" s="615"/>
      <c r="AW38" s="615"/>
      <c r="AX38" s="615"/>
      <c r="AY38" s="616"/>
      <c r="AZ38" s="588">
        <v>9752</v>
      </c>
      <c r="BA38" s="589"/>
      <c r="BB38" s="589"/>
      <c r="BC38" s="589"/>
      <c r="BD38" s="607"/>
      <c r="BE38" s="607"/>
      <c r="BF38" s="617"/>
      <c r="BG38" s="621" t="s">
        <v>318</v>
      </c>
      <c r="BH38" s="618"/>
      <c r="BI38" s="618"/>
      <c r="BJ38" s="618"/>
      <c r="BK38" s="618"/>
      <c r="BL38" s="618"/>
      <c r="BM38" s="618"/>
      <c r="BN38" s="618"/>
      <c r="BO38" s="618"/>
      <c r="BP38" s="618"/>
      <c r="BQ38" s="618"/>
      <c r="BR38" s="618"/>
      <c r="BS38" s="618"/>
      <c r="BT38" s="618"/>
      <c r="BU38" s="619"/>
      <c r="BV38" s="588">
        <v>11450</v>
      </c>
      <c r="BW38" s="589"/>
      <c r="BX38" s="589"/>
      <c r="BY38" s="589"/>
      <c r="BZ38" s="589"/>
      <c r="CA38" s="589"/>
      <c r="CB38" s="620"/>
      <c r="CD38" s="621" t="s">
        <v>319</v>
      </c>
      <c r="CE38" s="618"/>
      <c r="CF38" s="618"/>
      <c r="CG38" s="618"/>
      <c r="CH38" s="618"/>
      <c r="CI38" s="618"/>
      <c r="CJ38" s="618"/>
      <c r="CK38" s="618"/>
      <c r="CL38" s="618"/>
      <c r="CM38" s="618"/>
      <c r="CN38" s="618"/>
      <c r="CO38" s="618"/>
      <c r="CP38" s="618"/>
      <c r="CQ38" s="619"/>
      <c r="CR38" s="588">
        <v>2635918</v>
      </c>
      <c r="CS38" s="589"/>
      <c r="CT38" s="589"/>
      <c r="CU38" s="589"/>
      <c r="CV38" s="589"/>
      <c r="CW38" s="589"/>
      <c r="CX38" s="589"/>
      <c r="CY38" s="590"/>
      <c r="CZ38" s="591">
        <v>12.2</v>
      </c>
      <c r="DA38" s="609"/>
      <c r="DB38" s="609"/>
      <c r="DC38" s="610"/>
      <c r="DD38" s="594">
        <v>2400801</v>
      </c>
      <c r="DE38" s="589"/>
      <c r="DF38" s="589"/>
      <c r="DG38" s="589"/>
      <c r="DH38" s="589"/>
      <c r="DI38" s="589"/>
      <c r="DJ38" s="589"/>
      <c r="DK38" s="590"/>
      <c r="DL38" s="594">
        <v>1849318</v>
      </c>
      <c r="DM38" s="589"/>
      <c r="DN38" s="589"/>
      <c r="DO38" s="589"/>
      <c r="DP38" s="589"/>
      <c r="DQ38" s="589"/>
      <c r="DR38" s="589"/>
      <c r="DS38" s="589"/>
      <c r="DT38" s="589"/>
      <c r="DU38" s="589"/>
      <c r="DV38" s="590"/>
      <c r="DW38" s="611">
        <v>14.1</v>
      </c>
      <c r="DX38" s="612"/>
      <c r="DY38" s="612"/>
      <c r="DZ38" s="612"/>
      <c r="EA38" s="612"/>
      <c r="EB38" s="612"/>
      <c r="EC38" s="613"/>
    </row>
    <row r="39" spans="2:133" ht="11.25" customHeight="1">
      <c r="AQ39" s="614" t="s">
        <v>320</v>
      </c>
      <c r="AR39" s="615"/>
      <c r="AS39" s="615"/>
      <c r="AT39" s="615"/>
      <c r="AU39" s="615"/>
      <c r="AV39" s="615"/>
      <c r="AW39" s="615"/>
      <c r="AX39" s="615"/>
      <c r="AY39" s="616"/>
      <c r="AZ39" s="588" t="s">
        <v>321</v>
      </c>
      <c r="BA39" s="589"/>
      <c r="BB39" s="589"/>
      <c r="BC39" s="589"/>
      <c r="BD39" s="607"/>
      <c r="BE39" s="607"/>
      <c r="BF39" s="617"/>
      <c r="BG39" s="622" t="s">
        <v>322</v>
      </c>
      <c r="BH39" s="623"/>
      <c r="BI39" s="623"/>
      <c r="BJ39" s="623"/>
      <c r="BK39" s="623"/>
      <c r="BL39" s="187"/>
      <c r="BM39" s="618" t="s">
        <v>323</v>
      </c>
      <c r="BN39" s="618"/>
      <c r="BO39" s="618"/>
      <c r="BP39" s="618"/>
      <c r="BQ39" s="618"/>
      <c r="BR39" s="618"/>
      <c r="BS39" s="618"/>
      <c r="BT39" s="618"/>
      <c r="BU39" s="619"/>
      <c r="BV39" s="588">
        <v>80</v>
      </c>
      <c r="BW39" s="589"/>
      <c r="BX39" s="589"/>
      <c r="BY39" s="589"/>
      <c r="BZ39" s="589"/>
      <c r="CA39" s="589"/>
      <c r="CB39" s="620"/>
      <c r="CD39" s="621" t="s">
        <v>324</v>
      </c>
      <c r="CE39" s="618"/>
      <c r="CF39" s="618"/>
      <c r="CG39" s="618"/>
      <c r="CH39" s="618"/>
      <c r="CI39" s="618"/>
      <c r="CJ39" s="618"/>
      <c r="CK39" s="618"/>
      <c r="CL39" s="618"/>
      <c r="CM39" s="618"/>
      <c r="CN39" s="618"/>
      <c r="CO39" s="618"/>
      <c r="CP39" s="618"/>
      <c r="CQ39" s="619"/>
      <c r="CR39" s="588">
        <v>383843</v>
      </c>
      <c r="CS39" s="607"/>
      <c r="CT39" s="607"/>
      <c r="CU39" s="607"/>
      <c r="CV39" s="607"/>
      <c r="CW39" s="607"/>
      <c r="CX39" s="607"/>
      <c r="CY39" s="608"/>
      <c r="CZ39" s="591">
        <v>1.8</v>
      </c>
      <c r="DA39" s="609"/>
      <c r="DB39" s="609"/>
      <c r="DC39" s="610"/>
      <c r="DD39" s="594">
        <v>319490</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297996</v>
      </c>
      <c r="BA40" s="589"/>
      <c r="BB40" s="589"/>
      <c r="BC40" s="589"/>
      <c r="BD40" s="607"/>
      <c r="BE40" s="607"/>
      <c r="BF40" s="617"/>
      <c r="BG40" s="622"/>
      <c r="BH40" s="623"/>
      <c r="BI40" s="623"/>
      <c r="BJ40" s="623"/>
      <c r="BK40" s="623"/>
      <c r="BL40" s="187"/>
      <c r="BM40" s="618" t="s">
        <v>326</v>
      </c>
      <c r="BN40" s="618"/>
      <c r="BO40" s="618"/>
      <c r="BP40" s="618"/>
      <c r="BQ40" s="618"/>
      <c r="BR40" s="618"/>
      <c r="BS40" s="618"/>
      <c r="BT40" s="618"/>
      <c r="BU40" s="619"/>
      <c r="BV40" s="588">
        <v>102</v>
      </c>
      <c r="BW40" s="589"/>
      <c r="BX40" s="589"/>
      <c r="BY40" s="589"/>
      <c r="BZ40" s="589"/>
      <c r="CA40" s="589"/>
      <c r="CB40" s="620"/>
      <c r="CD40" s="621" t="s">
        <v>327</v>
      </c>
      <c r="CE40" s="618"/>
      <c r="CF40" s="618"/>
      <c r="CG40" s="618"/>
      <c r="CH40" s="618"/>
      <c r="CI40" s="618"/>
      <c r="CJ40" s="618"/>
      <c r="CK40" s="618"/>
      <c r="CL40" s="618"/>
      <c r="CM40" s="618"/>
      <c r="CN40" s="618"/>
      <c r="CO40" s="618"/>
      <c r="CP40" s="618"/>
      <c r="CQ40" s="619"/>
      <c r="CR40" s="588">
        <v>1005469</v>
      </c>
      <c r="CS40" s="589"/>
      <c r="CT40" s="589"/>
      <c r="CU40" s="589"/>
      <c r="CV40" s="589"/>
      <c r="CW40" s="589"/>
      <c r="CX40" s="589"/>
      <c r="CY40" s="590"/>
      <c r="CZ40" s="591">
        <v>4.5999999999999996</v>
      </c>
      <c r="DA40" s="609"/>
      <c r="DB40" s="609"/>
      <c r="DC40" s="610"/>
      <c r="DD40" s="594">
        <v>291829</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1565655</v>
      </c>
      <c r="BA41" s="629"/>
      <c r="BB41" s="629"/>
      <c r="BC41" s="629"/>
      <c r="BD41" s="573"/>
      <c r="BE41" s="573"/>
      <c r="BF41" s="630"/>
      <c r="BG41" s="624"/>
      <c r="BH41" s="625"/>
      <c r="BI41" s="625"/>
      <c r="BJ41" s="625"/>
      <c r="BK41" s="625"/>
      <c r="BL41" s="189"/>
      <c r="BM41" s="627" t="s">
        <v>329</v>
      </c>
      <c r="BN41" s="627"/>
      <c r="BO41" s="627"/>
      <c r="BP41" s="627"/>
      <c r="BQ41" s="627"/>
      <c r="BR41" s="627"/>
      <c r="BS41" s="627"/>
      <c r="BT41" s="627"/>
      <c r="BU41" s="628"/>
      <c r="BV41" s="572">
        <v>324</v>
      </c>
      <c r="BW41" s="629"/>
      <c r="BX41" s="629"/>
      <c r="BY41" s="629"/>
      <c r="BZ41" s="629"/>
      <c r="CA41" s="629"/>
      <c r="CB41" s="631"/>
      <c r="CD41" s="621" t="s">
        <v>330</v>
      </c>
      <c r="CE41" s="618"/>
      <c r="CF41" s="618"/>
      <c r="CG41" s="618"/>
      <c r="CH41" s="618"/>
      <c r="CI41" s="618"/>
      <c r="CJ41" s="618"/>
      <c r="CK41" s="618"/>
      <c r="CL41" s="618"/>
      <c r="CM41" s="618"/>
      <c r="CN41" s="618"/>
      <c r="CO41" s="618"/>
      <c r="CP41" s="618"/>
      <c r="CQ41" s="619"/>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3545284</v>
      </c>
      <c r="CS42" s="589"/>
      <c r="CT42" s="589"/>
      <c r="CU42" s="589"/>
      <c r="CV42" s="589"/>
      <c r="CW42" s="589"/>
      <c r="CX42" s="589"/>
      <c r="CY42" s="590"/>
      <c r="CZ42" s="591">
        <v>16.3</v>
      </c>
      <c r="DA42" s="592"/>
      <c r="DB42" s="592"/>
      <c r="DC42" s="593"/>
      <c r="DD42" s="594">
        <v>550162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32229</v>
      </c>
      <c r="CS43" s="607"/>
      <c r="CT43" s="607"/>
      <c r="CU43" s="607"/>
      <c r="CV43" s="607"/>
      <c r="CW43" s="607"/>
      <c r="CX43" s="607"/>
      <c r="CY43" s="608"/>
      <c r="CZ43" s="591">
        <v>0.1</v>
      </c>
      <c r="DA43" s="609"/>
      <c r="DB43" s="609"/>
      <c r="DC43" s="610"/>
      <c r="DD43" s="594">
        <v>18934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288</v>
      </c>
      <c r="CE44" s="602"/>
      <c r="CF44" s="585" t="s">
        <v>337</v>
      </c>
      <c r="CG44" s="586"/>
      <c r="CH44" s="586"/>
      <c r="CI44" s="586"/>
      <c r="CJ44" s="586"/>
      <c r="CK44" s="586"/>
      <c r="CL44" s="586"/>
      <c r="CM44" s="586"/>
      <c r="CN44" s="586"/>
      <c r="CO44" s="586"/>
      <c r="CP44" s="586"/>
      <c r="CQ44" s="587"/>
      <c r="CR44" s="588">
        <v>3252771</v>
      </c>
      <c r="CS44" s="589"/>
      <c r="CT44" s="589"/>
      <c r="CU44" s="589"/>
      <c r="CV44" s="589"/>
      <c r="CW44" s="589"/>
      <c r="CX44" s="589"/>
      <c r="CY44" s="590"/>
      <c r="CZ44" s="591">
        <v>15</v>
      </c>
      <c r="DA44" s="592"/>
      <c r="DB44" s="592"/>
      <c r="DC44" s="593"/>
      <c r="DD44" s="594">
        <v>538437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1418178</v>
      </c>
      <c r="CS45" s="607"/>
      <c r="CT45" s="607"/>
      <c r="CU45" s="607"/>
      <c r="CV45" s="607"/>
      <c r="CW45" s="607"/>
      <c r="CX45" s="607"/>
      <c r="CY45" s="608"/>
      <c r="CZ45" s="591">
        <v>6.5</v>
      </c>
      <c r="DA45" s="609"/>
      <c r="DB45" s="609"/>
      <c r="DC45" s="610"/>
      <c r="DD45" s="594">
        <v>139019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1698088</v>
      </c>
      <c r="CS46" s="589"/>
      <c r="CT46" s="589"/>
      <c r="CU46" s="589"/>
      <c r="CV46" s="589"/>
      <c r="CW46" s="589"/>
      <c r="CX46" s="589"/>
      <c r="CY46" s="590"/>
      <c r="CZ46" s="591">
        <v>7.8</v>
      </c>
      <c r="DA46" s="592"/>
      <c r="DB46" s="592"/>
      <c r="DC46" s="593"/>
      <c r="DD46" s="594">
        <v>369888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292513</v>
      </c>
      <c r="CS47" s="607"/>
      <c r="CT47" s="607"/>
      <c r="CU47" s="607"/>
      <c r="CV47" s="607"/>
      <c r="CW47" s="607"/>
      <c r="CX47" s="607"/>
      <c r="CY47" s="608"/>
      <c r="CZ47" s="591">
        <v>1.3</v>
      </c>
      <c r="DA47" s="609"/>
      <c r="DB47" s="609"/>
      <c r="DC47" s="610"/>
      <c r="DD47" s="594">
        <v>11725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21689807</v>
      </c>
      <c r="CS49" s="573"/>
      <c r="CT49" s="573"/>
      <c r="CU49" s="573"/>
      <c r="CV49" s="573"/>
      <c r="CW49" s="573"/>
      <c r="CX49" s="573"/>
      <c r="CY49" s="574"/>
      <c r="CZ49" s="575">
        <v>100</v>
      </c>
      <c r="DA49" s="576"/>
      <c r="DB49" s="576"/>
      <c r="DC49" s="577"/>
      <c r="DD49" s="578">
        <v>14279178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c r="R7" s="1101"/>
      <c r="S7" s="1101"/>
      <c r="T7" s="1101"/>
      <c r="U7" s="1101"/>
      <c r="V7" s="1101"/>
      <c r="W7" s="1101"/>
      <c r="X7" s="1101"/>
      <c r="Y7" s="1101"/>
      <c r="Z7" s="1101"/>
      <c r="AA7" s="1101"/>
      <c r="AB7" s="1101"/>
      <c r="AC7" s="1101"/>
      <c r="AD7" s="1101"/>
      <c r="AE7" s="1102"/>
      <c r="AF7" s="1103">
        <v>755</v>
      </c>
      <c r="AG7" s="1104"/>
      <c r="AH7" s="1104"/>
      <c r="AI7" s="1104"/>
      <c r="AJ7" s="1105"/>
      <c r="AK7" s="1087"/>
      <c r="AL7" s="1088"/>
      <c r="AM7" s="1088"/>
      <c r="AN7" s="1088"/>
      <c r="AO7" s="1088"/>
      <c r="AP7" s="1088"/>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366</v>
      </c>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v>3</v>
      </c>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758</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c r="R28" s="1050"/>
      <c r="S28" s="1050"/>
      <c r="T28" s="1050"/>
      <c r="U28" s="1050"/>
      <c r="V28" s="1050"/>
      <c r="W28" s="1050"/>
      <c r="X28" s="1050"/>
      <c r="Y28" s="1050"/>
      <c r="Z28" s="1050"/>
      <c r="AA28" s="1050"/>
      <c r="AB28" s="1050"/>
      <c r="AC28" s="1050"/>
      <c r="AD28" s="1050"/>
      <c r="AE28" s="1051"/>
      <c r="AF28" s="1052">
        <v>118</v>
      </c>
      <c r="AG28" s="1050"/>
      <c r="AH28" s="1050"/>
      <c r="AI28" s="1050"/>
      <c r="AJ28" s="1053"/>
      <c r="AK28" s="1054"/>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381</v>
      </c>
      <c r="C29" s="1028"/>
      <c r="D29" s="1028"/>
      <c r="E29" s="1028"/>
      <c r="F29" s="1028"/>
      <c r="G29" s="1028"/>
      <c r="H29" s="1028"/>
      <c r="I29" s="1028"/>
      <c r="J29" s="1028"/>
      <c r="K29" s="1028"/>
      <c r="L29" s="1028"/>
      <c r="M29" s="1028"/>
      <c r="N29" s="1028"/>
      <c r="O29" s="1028"/>
      <c r="P29" s="1029"/>
      <c r="Q29" s="1039"/>
      <c r="R29" s="1040"/>
      <c r="S29" s="1040"/>
      <c r="T29" s="1040"/>
      <c r="U29" s="1040"/>
      <c r="V29" s="1040"/>
      <c r="W29" s="1040"/>
      <c r="X29" s="1040"/>
      <c r="Y29" s="1040"/>
      <c r="Z29" s="1040"/>
      <c r="AA29" s="1040"/>
      <c r="AB29" s="1040"/>
      <c r="AC29" s="1040"/>
      <c r="AD29" s="1040"/>
      <c r="AE29" s="1041"/>
      <c r="AF29" s="1033">
        <v>124</v>
      </c>
      <c r="AG29" s="1034"/>
      <c r="AH29" s="1034"/>
      <c r="AI29" s="1034"/>
      <c r="AJ29" s="1035"/>
      <c r="AK29" s="976"/>
      <c r="AL29" s="967"/>
      <c r="AM29" s="967"/>
      <c r="AN29" s="967"/>
      <c r="AO29" s="967"/>
      <c r="AP29" s="967"/>
      <c r="AQ29" s="967"/>
      <c r="AR29" s="967"/>
      <c r="AS29" s="967"/>
      <c r="AT29" s="967"/>
      <c r="AU29" s="967"/>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382</v>
      </c>
      <c r="C30" s="1028"/>
      <c r="D30" s="1028"/>
      <c r="E30" s="1028"/>
      <c r="F30" s="1028"/>
      <c r="G30" s="1028"/>
      <c r="H30" s="1028"/>
      <c r="I30" s="1028"/>
      <c r="J30" s="1028"/>
      <c r="K30" s="1028"/>
      <c r="L30" s="1028"/>
      <c r="M30" s="1028"/>
      <c r="N30" s="1028"/>
      <c r="O30" s="1028"/>
      <c r="P30" s="1029"/>
      <c r="Q30" s="1039"/>
      <c r="R30" s="1040"/>
      <c r="S30" s="1040"/>
      <c r="T30" s="1040"/>
      <c r="U30" s="1040"/>
      <c r="V30" s="1040"/>
      <c r="W30" s="1040"/>
      <c r="X30" s="1040"/>
      <c r="Y30" s="1040"/>
      <c r="Z30" s="1040"/>
      <c r="AA30" s="1040"/>
      <c r="AB30" s="1040"/>
      <c r="AC30" s="1040"/>
      <c r="AD30" s="1040"/>
      <c r="AE30" s="1041"/>
      <c r="AF30" s="1033" t="s">
        <v>113</v>
      </c>
      <c r="AG30" s="1034"/>
      <c r="AH30" s="1034"/>
      <c r="AI30" s="1034"/>
      <c r="AJ30" s="1035"/>
      <c r="AK30" s="976"/>
      <c r="AL30" s="967"/>
      <c r="AM30" s="967"/>
      <c r="AN30" s="967"/>
      <c r="AO30" s="967"/>
      <c r="AP30" s="967"/>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c r="R31" s="1040"/>
      <c r="S31" s="1040"/>
      <c r="T31" s="1040"/>
      <c r="U31" s="1040"/>
      <c r="V31" s="1040"/>
      <c r="W31" s="1040"/>
      <c r="X31" s="1040"/>
      <c r="Y31" s="1040"/>
      <c r="Z31" s="1040"/>
      <c r="AA31" s="1040"/>
      <c r="AB31" s="1040"/>
      <c r="AC31" s="1040"/>
      <c r="AD31" s="1040"/>
      <c r="AE31" s="1041"/>
      <c r="AF31" s="1033">
        <v>2</v>
      </c>
      <c r="AG31" s="1034"/>
      <c r="AH31" s="1034"/>
      <c r="AI31" s="1034"/>
      <c r="AJ31" s="1035"/>
      <c r="AK31" s="976"/>
      <c r="AL31" s="967"/>
      <c r="AM31" s="967"/>
      <c r="AN31" s="967"/>
      <c r="AO31" s="967"/>
      <c r="AP31" s="967"/>
      <c r="AQ31" s="967"/>
      <c r="AR31" s="967"/>
      <c r="AS31" s="967"/>
      <c r="AT31" s="967"/>
      <c r="AU31" s="967"/>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c r="R32" s="1040"/>
      <c r="S32" s="1040"/>
      <c r="T32" s="1040"/>
      <c r="U32" s="1040"/>
      <c r="V32" s="1040"/>
      <c r="W32" s="1040"/>
      <c r="X32" s="1040"/>
      <c r="Y32" s="1040"/>
      <c r="Z32" s="1040"/>
      <c r="AA32" s="1040"/>
      <c r="AB32" s="1040"/>
      <c r="AC32" s="1040"/>
      <c r="AD32" s="1040"/>
      <c r="AE32" s="1041"/>
      <c r="AF32" s="1033">
        <v>1454</v>
      </c>
      <c r="AG32" s="1034"/>
      <c r="AH32" s="1034"/>
      <c r="AI32" s="1034"/>
      <c r="AJ32" s="1035"/>
      <c r="AK32" s="976"/>
      <c r="AL32" s="967"/>
      <c r="AM32" s="967"/>
      <c r="AN32" s="967"/>
      <c r="AO32" s="967"/>
      <c r="AP32" s="967"/>
      <c r="AQ32" s="967"/>
      <c r="AR32" s="967"/>
      <c r="AS32" s="967"/>
      <c r="AT32" s="967"/>
      <c r="AU32" s="967"/>
      <c r="AV32" s="967"/>
      <c r="AW32" s="967"/>
      <c r="AX32" s="967"/>
      <c r="AY32" s="967"/>
      <c r="AZ32" s="1038"/>
      <c r="BA32" s="1038"/>
      <c r="BB32" s="1038"/>
      <c r="BC32" s="1038"/>
      <c r="BD32" s="1038"/>
      <c r="BE32" s="1022" t="s">
        <v>385</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386</v>
      </c>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t="s">
        <v>113</v>
      </c>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t="s">
        <v>385</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387</v>
      </c>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v>5</v>
      </c>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t="s">
        <v>388</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1703</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113</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393</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c r="C68" s="982"/>
      <c r="D68" s="982"/>
      <c r="E68" s="982"/>
      <c r="F68" s="982"/>
      <c r="G68" s="982"/>
      <c r="H68" s="982"/>
      <c r="I68" s="982"/>
      <c r="J68" s="982"/>
      <c r="K68" s="982"/>
      <c r="L68" s="982"/>
      <c r="M68" s="982"/>
      <c r="N68" s="982"/>
      <c r="O68" s="982"/>
      <c r="P68" s="983"/>
      <c r="Q68" s="984"/>
      <c r="R68" s="978"/>
      <c r="S68" s="978"/>
      <c r="T68" s="978"/>
      <c r="U68" s="978"/>
      <c r="V68" s="978"/>
      <c r="W68" s="978"/>
      <c r="X68" s="978"/>
      <c r="Y68" s="978"/>
      <c r="Z68" s="978"/>
      <c r="AA68" s="978"/>
      <c r="AB68" s="978"/>
      <c r="AC68" s="978"/>
      <c r="AD68" s="978"/>
      <c r="AE68" s="978"/>
      <c r="AF68" s="978"/>
      <c r="AG68" s="978"/>
      <c r="AH68" s="978"/>
      <c r="AI68" s="978"/>
      <c r="AJ68" s="978"/>
      <c r="AK68" s="978"/>
      <c r="AL68" s="978"/>
      <c r="AM68" s="978"/>
      <c r="AN68" s="978"/>
      <c r="AO68" s="978"/>
      <c r="AP68" s="978"/>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c r="C69" s="971"/>
      <c r="D69" s="971"/>
      <c r="E69" s="971"/>
      <c r="F69" s="971"/>
      <c r="G69" s="971"/>
      <c r="H69" s="971"/>
      <c r="I69" s="971"/>
      <c r="J69" s="971"/>
      <c r="K69" s="971"/>
      <c r="L69" s="971"/>
      <c r="M69" s="971"/>
      <c r="N69" s="971"/>
      <c r="O69" s="971"/>
      <c r="P69" s="972"/>
      <c r="Q69" s="973"/>
      <c r="R69" s="967"/>
      <c r="S69" s="967"/>
      <c r="T69" s="967"/>
      <c r="U69" s="967"/>
      <c r="V69" s="967"/>
      <c r="W69" s="967"/>
      <c r="X69" s="967"/>
      <c r="Y69" s="967"/>
      <c r="Z69" s="967"/>
      <c r="AA69" s="967"/>
      <c r="AB69" s="967"/>
      <c r="AC69" s="967"/>
      <c r="AD69" s="967"/>
      <c r="AE69" s="967"/>
      <c r="AF69" s="967"/>
      <c r="AG69" s="967"/>
      <c r="AH69" s="967"/>
      <c r="AI69" s="967"/>
      <c r="AJ69" s="967"/>
      <c r="AK69" s="967"/>
      <c r="AL69" s="967"/>
      <c r="AM69" s="967"/>
      <c r="AN69" s="967"/>
      <c r="AO69" s="967"/>
      <c r="AP69" s="967"/>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c r="C70" s="971"/>
      <c r="D70" s="971"/>
      <c r="E70" s="971"/>
      <c r="F70" s="971"/>
      <c r="G70" s="971"/>
      <c r="H70" s="971"/>
      <c r="I70" s="971"/>
      <c r="J70" s="971"/>
      <c r="K70" s="971"/>
      <c r="L70" s="971"/>
      <c r="M70" s="971"/>
      <c r="N70" s="971"/>
      <c r="O70" s="971"/>
      <c r="P70" s="972"/>
      <c r="Q70" s="973"/>
      <c r="R70" s="967"/>
      <c r="S70" s="967"/>
      <c r="T70" s="967"/>
      <c r="U70" s="967"/>
      <c r="V70" s="967"/>
      <c r="W70" s="967"/>
      <c r="X70" s="967"/>
      <c r="Y70" s="967"/>
      <c r="Z70" s="967"/>
      <c r="AA70" s="967"/>
      <c r="AB70" s="967"/>
      <c r="AC70" s="967"/>
      <c r="AD70" s="967"/>
      <c r="AE70" s="967"/>
      <c r="AF70" s="967"/>
      <c r="AG70" s="967"/>
      <c r="AH70" s="967"/>
      <c r="AI70" s="967"/>
      <c r="AJ70" s="967"/>
      <c r="AK70" s="967"/>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287</v>
      </c>
      <c r="AG109" s="888"/>
      <c r="AH109" s="888"/>
      <c r="AI109" s="888"/>
      <c r="AJ109" s="889"/>
      <c r="AK109" s="890" t="s">
        <v>286</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287</v>
      </c>
      <c r="BW109" s="888"/>
      <c r="BX109" s="888"/>
      <c r="BY109" s="888"/>
      <c r="BZ109" s="889"/>
      <c r="CA109" s="890" t="s">
        <v>286</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287</v>
      </c>
      <c r="DM109" s="888"/>
      <c r="DN109" s="888"/>
      <c r="DO109" s="888"/>
      <c r="DP109" s="889"/>
      <c r="DQ109" s="890" t="s">
        <v>286</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3005835</v>
      </c>
      <c r="AB110" s="873"/>
      <c r="AC110" s="873"/>
      <c r="AD110" s="873"/>
      <c r="AE110" s="874"/>
      <c r="AF110" s="875">
        <v>2826232</v>
      </c>
      <c r="AG110" s="873"/>
      <c r="AH110" s="873"/>
      <c r="AI110" s="873"/>
      <c r="AJ110" s="874"/>
      <c r="AK110" s="875">
        <v>2699645</v>
      </c>
      <c r="AL110" s="873"/>
      <c r="AM110" s="873"/>
      <c r="AN110" s="873"/>
      <c r="AO110" s="874"/>
      <c r="AP110" s="876">
        <v>26.7</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24461991</v>
      </c>
      <c r="BR110" s="800"/>
      <c r="BS110" s="800"/>
      <c r="BT110" s="800"/>
      <c r="BU110" s="800"/>
      <c r="BV110" s="800">
        <v>25108483</v>
      </c>
      <c r="BW110" s="800"/>
      <c r="BX110" s="800"/>
      <c r="BY110" s="800"/>
      <c r="BZ110" s="800"/>
      <c r="CA110" s="800">
        <v>24672373</v>
      </c>
      <c r="CB110" s="800"/>
      <c r="CC110" s="800"/>
      <c r="CD110" s="800"/>
      <c r="CE110" s="800"/>
      <c r="CF110" s="861">
        <v>244.2</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744760</v>
      </c>
      <c r="BR111" s="771"/>
      <c r="BS111" s="771"/>
      <c r="BT111" s="771"/>
      <c r="BU111" s="771"/>
      <c r="BV111" s="771">
        <v>509589</v>
      </c>
      <c r="BW111" s="771"/>
      <c r="BX111" s="771"/>
      <c r="BY111" s="771"/>
      <c r="BZ111" s="771"/>
      <c r="CA111" s="771">
        <v>323996</v>
      </c>
      <c r="CB111" s="771"/>
      <c r="CC111" s="771"/>
      <c r="CD111" s="771"/>
      <c r="CE111" s="771"/>
      <c r="CF111" s="848">
        <v>3.2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415</v>
      </c>
      <c r="AB112" s="784"/>
      <c r="AC112" s="784"/>
      <c r="AD112" s="784"/>
      <c r="AE112" s="785"/>
      <c r="AF112" s="786" t="s">
        <v>415</v>
      </c>
      <c r="AG112" s="784"/>
      <c r="AH112" s="784"/>
      <c r="AI112" s="784"/>
      <c r="AJ112" s="785"/>
      <c r="AK112" s="786" t="s">
        <v>415</v>
      </c>
      <c r="AL112" s="784"/>
      <c r="AM112" s="784"/>
      <c r="AN112" s="784"/>
      <c r="AO112" s="785"/>
      <c r="AP112" s="754" t="s">
        <v>415</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11906802</v>
      </c>
      <c r="BR112" s="771"/>
      <c r="BS112" s="771"/>
      <c r="BT112" s="771"/>
      <c r="BU112" s="771"/>
      <c r="BV112" s="771">
        <v>10354933</v>
      </c>
      <c r="BW112" s="771"/>
      <c r="BX112" s="771"/>
      <c r="BY112" s="771"/>
      <c r="BZ112" s="771"/>
      <c r="CA112" s="771">
        <v>9357718</v>
      </c>
      <c r="CB112" s="771"/>
      <c r="CC112" s="771"/>
      <c r="CD112" s="771"/>
      <c r="CE112" s="771"/>
      <c r="CF112" s="848">
        <v>92.6</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409575</v>
      </c>
      <c r="DH112" s="771"/>
      <c r="DI112" s="771"/>
      <c r="DJ112" s="771"/>
      <c r="DK112" s="771"/>
      <c r="DL112" s="771">
        <v>235604</v>
      </c>
      <c r="DM112" s="771"/>
      <c r="DN112" s="771"/>
      <c r="DO112" s="771"/>
      <c r="DP112" s="771"/>
      <c r="DQ112" s="771">
        <v>111211</v>
      </c>
      <c r="DR112" s="771"/>
      <c r="DS112" s="771"/>
      <c r="DT112" s="771"/>
      <c r="DU112" s="771"/>
      <c r="DV112" s="823">
        <v>1.1000000000000001</v>
      </c>
      <c r="DW112" s="823"/>
      <c r="DX112" s="823"/>
      <c r="DY112" s="823"/>
      <c r="DZ112" s="824"/>
    </row>
    <row r="113" spans="1:130" s="197" customFormat="1" ht="26.25" customHeight="1">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1018218</v>
      </c>
      <c r="AB113" s="909"/>
      <c r="AC113" s="909"/>
      <c r="AD113" s="909"/>
      <c r="AE113" s="910"/>
      <c r="AF113" s="911">
        <v>1021447</v>
      </c>
      <c r="AG113" s="909"/>
      <c r="AH113" s="909"/>
      <c r="AI113" s="909"/>
      <c r="AJ113" s="910"/>
      <c r="AK113" s="911">
        <v>1002920</v>
      </c>
      <c r="AL113" s="909"/>
      <c r="AM113" s="909"/>
      <c r="AN113" s="909"/>
      <c r="AO113" s="910"/>
      <c r="AP113" s="912">
        <v>9.9</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183633</v>
      </c>
      <c r="BR113" s="771"/>
      <c r="BS113" s="771"/>
      <c r="BT113" s="771"/>
      <c r="BU113" s="771"/>
      <c r="BV113" s="771">
        <v>257193</v>
      </c>
      <c r="BW113" s="771"/>
      <c r="BX113" s="771"/>
      <c r="BY113" s="771"/>
      <c r="BZ113" s="771"/>
      <c r="CA113" s="771">
        <v>499955</v>
      </c>
      <c r="CB113" s="771"/>
      <c r="CC113" s="771"/>
      <c r="CD113" s="771"/>
      <c r="CE113" s="771"/>
      <c r="CF113" s="848">
        <v>4.9000000000000004</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415</v>
      </c>
      <c r="DH113" s="784"/>
      <c r="DI113" s="784"/>
      <c r="DJ113" s="784"/>
      <c r="DK113" s="785"/>
      <c r="DL113" s="786" t="s">
        <v>415</v>
      </c>
      <c r="DM113" s="784"/>
      <c r="DN113" s="784"/>
      <c r="DO113" s="784"/>
      <c r="DP113" s="785"/>
      <c r="DQ113" s="786" t="s">
        <v>415</v>
      </c>
      <c r="DR113" s="784"/>
      <c r="DS113" s="784"/>
      <c r="DT113" s="784"/>
      <c r="DU113" s="785"/>
      <c r="DV113" s="754" t="s">
        <v>415</v>
      </c>
      <c r="DW113" s="755"/>
      <c r="DX113" s="755"/>
      <c r="DY113" s="755"/>
      <c r="DZ113" s="756"/>
    </row>
    <row r="114" spans="1:130" s="197" customFormat="1" ht="26.25" customHeight="1">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1505</v>
      </c>
      <c r="AB114" s="784"/>
      <c r="AC114" s="784"/>
      <c r="AD114" s="784"/>
      <c r="AE114" s="785"/>
      <c r="AF114" s="786">
        <v>538</v>
      </c>
      <c r="AG114" s="784"/>
      <c r="AH114" s="784"/>
      <c r="AI114" s="784"/>
      <c r="AJ114" s="785"/>
      <c r="AK114" s="786">
        <v>17263</v>
      </c>
      <c r="AL114" s="784"/>
      <c r="AM114" s="784"/>
      <c r="AN114" s="784"/>
      <c r="AO114" s="785"/>
      <c r="AP114" s="754">
        <v>0.2</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6245619</v>
      </c>
      <c r="BR114" s="771"/>
      <c r="BS114" s="771"/>
      <c r="BT114" s="771"/>
      <c r="BU114" s="771"/>
      <c r="BV114" s="771">
        <v>5986110</v>
      </c>
      <c r="BW114" s="771"/>
      <c r="BX114" s="771"/>
      <c r="BY114" s="771"/>
      <c r="BZ114" s="771"/>
      <c r="CA114" s="771">
        <v>5467339</v>
      </c>
      <c r="CB114" s="771"/>
      <c r="CC114" s="771"/>
      <c r="CD114" s="771"/>
      <c r="CE114" s="771"/>
      <c r="CF114" s="848">
        <v>54.1</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415</v>
      </c>
      <c r="DH114" s="784"/>
      <c r="DI114" s="784"/>
      <c r="DJ114" s="784"/>
      <c r="DK114" s="785"/>
      <c r="DL114" s="786" t="s">
        <v>415</v>
      </c>
      <c r="DM114" s="784"/>
      <c r="DN114" s="784"/>
      <c r="DO114" s="784"/>
      <c r="DP114" s="785"/>
      <c r="DQ114" s="786" t="s">
        <v>415</v>
      </c>
      <c r="DR114" s="784"/>
      <c r="DS114" s="784"/>
      <c r="DT114" s="784"/>
      <c r="DU114" s="785"/>
      <c r="DV114" s="754" t="s">
        <v>415</v>
      </c>
      <c r="DW114" s="755"/>
      <c r="DX114" s="755"/>
      <c r="DY114" s="755"/>
      <c r="DZ114" s="756"/>
    </row>
    <row r="115" spans="1:130" s="197" customFormat="1" ht="26.25" customHeight="1">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249369</v>
      </c>
      <c r="AB115" s="909"/>
      <c r="AC115" s="909"/>
      <c r="AD115" s="909"/>
      <c r="AE115" s="910"/>
      <c r="AF115" s="911">
        <v>210331</v>
      </c>
      <c r="AG115" s="909"/>
      <c r="AH115" s="909"/>
      <c r="AI115" s="909"/>
      <c r="AJ115" s="910"/>
      <c r="AK115" s="911">
        <v>165024</v>
      </c>
      <c r="AL115" s="909"/>
      <c r="AM115" s="909"/>
      <c r="AN115" s="909"/>
      <c r="AO115" s="910"/>
      <c r="AP115" s="912">
        <v>1.6</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415</v>
      </c>
      <c r="BR115" s="771"/>
      <c r="BS115" s="771"/>
      <c r="BT115" s="771"/>
      <c r="BU115" s="771"/>
      <c r="BV115" s="771" t="s">
        <v>415</v>
      </c>
      <c r="BW115" s="771"/>
      <c r="BX115" s="771"/>
      <c r="BY115" s="771"/>
      <c r="BZ115" s="771"/>
      <c r="CA115" s="771" t="s">
        <v>415</v>
      </c>
      <c r="CB115" s="771"/>
      <c r="CC115" s="771"/>
      <c r="CD115" s="771"/>
      <c r="CE115" s="771"/>
      <c r="CF115" s="848" t="s">
        <v>415</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415</v>
      </c>
      <c r="DH115" s="784"/>
      <c r="DI115" s="784"/>
      <c r="DJ115" s="784"/>
      <c r="DK115" s="785"/>
      <c r="DL115" s="786" t="s">
        <v>415</v>
      </c>
      <c r="DM115" s="784"/>
      <c r="DN115" s="784"/>
      <c r="DO115" s="784"/>
      <c r="DP115" s="785"/>
      <c r="DQ115" s="786" t="s">
        <v>415</v>
      </c>
      <c r="DR115" s="784"/>
      <c r="DS115" s="784"/>
      <c r="DT115" s="784"/>
      <c r="DU115" s="785"/>
      <c r="DV115" s="754" t="s">
        <v>415</v>
      </c>
      <c r="DW115" s="755"/>
      <c r="DX115" s="755"/>
      <c r="DY115" s="755"/>
      <c r="DZ115" s="756"/>
    </row>
    <row r="116" spans="1:130" s="197" customFormat="1" ht="26.25" customHeight="1">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415</v>
      </c>
      <c r="AB116" s="784"/>
      <c r="AC116" s="784"/>
      <c r="AD116" s="784"/>
      <c r="AE116" s="785"/>
      <c r="AF116" s="786" t="s">
        <v>415</v>
      </c>
      <c r="AG116" s="784"/>
      <c r="AH116" s="784"/>
      <c r="AI116" s="784"/>
      <c r="AJ116" s="785"/>
      <c r="AK116" s="786" t="s">
        <v>415</v>
      </c>
      <c r="AL116" s="784"/>
      <c r="AM116" s="784"/>
      <c r="AN116" s="784"/>
      <c r="AO116" s="785"/>
      <c r="AP116" s="754" t="s">
        <v>415</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415</v>
      </c>
      <c r="BR116" s="771"/>
      <c r="BS116" s="771"/>
      <c r="BT116" s="771"/>
      <c r="BU116" s="771"/>
      <c r="BV116" s="771" t="s">
        <v>415</v>
      </c>
      <c r="BW116" s="771"/>
      <c r="BX116" s="771"/>
      <c r="BY116" s="771"/>
      <c r="BZ116" s="771"/>
      <c r="CA116" s="771" t="s">
        <v>415</v>
      </c>
      <c r="CB116" s="771"/>
      <c r="CC116" s="771"/>
      <c r="CD116" s="771"/>
      <c r="CE116" s="771"/>
      <c r="CF116" s="848" t="s">
        <v>415</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335185</v>
      </c>
      <c r="DH116" s="784"/>
      <c r="DI116" s="784"/>
      <c r="DJ116" s="784"/>
      <c r="DK116" s="785"/>
      <c r="DL116" s="786">
        <v>273985</v>
      </c>
      <c r="DM116" s="784"/>
      <c r="DN116" s="784"/>
      <c r="DO116" s="784"/>
      <c r="DP116" s="785"/>
      <c r="DQ116" s="786">
        <v>212785</v>
      </c>
      <c r="DR116" s="784"/>
      <c r="DS116" s="784"/>
      <c r="DT116" s="784"/>
      <c r="DU116" s="785"/>
      <c r="DV116" s="754">
        <v>2.1</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4274927</v>
      </c>
      <c r="AB117" s="895"/>
      <c r="AC117" s="895"/>
      <c r="AD117" s="895"/>
      <c r="AE117" s="896"/>
      <c r="AF117" s="898">
        <v>4058548</v>
      </c>
      <c r="AG117" s="895"/>
      <c r="AH117" s="895"/>
      <c r="AI117" s="895"/>
      <c r="AJ117" s="896"/>
      <c r="AK117" s="898">
        <v>3884852</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287</v>
      </c>
      <c r="AG118" s="888"/>
      <c r="AH118" s="888"/>
      <c r="AI118" s="888"/>
      <c r="AJ118" s="889"/>
      <c r="AK118" s="890" t="s">
        <v>286</v>
      </c>
      <c r="AL118" s="888"/>
      <c r="AM118" s="888"/>
      <c r="AN118" s="888"/>
      <c r="AO118" s="889"/>
      <c r="AP118" s="891" t="s">
        <v>404</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433</v>
      </c>
      <c r="BP118" s="838"/>
      <c r="BQ118" s="857">
        <v>43542805</v>
      </c>
      <c r="BR118" s="858"/>
      <c r="BS118" s="858"/>
      <c r="BT118" s="858"/>
      <c r="BU118" s="858"/>
      <c r="BV118" s="858">
        <v>42216308</v>
      </c>
      <c r="BW118" s="858"/>
      <c r="BX118" s="858"/>
      <c r="BY118" s="858"/>
      <c r="BZ118" s="858"/>
      <c r="CA118" s="858">
        <v>40321381</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4991141</v>
      </c>
      <c r="BR119" s="800"/>
      <c r="BS119" s="800"/>
      <c r="BT119" s="800"/>
      <c r="BU119" s="800"/>
      <c r="BV119" s="800">
        <v>5431831</v>
      </c>
      <c r="BW119" s="800"/>
      <c r="BX119" s="800"/>
      <c r="BY119" s="800"/>
      <c r="BZ119" s="800"/>
      <c r="CA119" s="800">
        <v>5488267</v>
      </c>
      <c r="CB119" s="800"/>
      <c r="CC119" s="800"/>
      <c r="CD119" s="800"/>
      <c r="CE119" s="800"/>
      <c r="CF119" s="861">
        <v>54.3</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564001</v>
      </c>
      <c r="BR120" s="771"/>
      <c r="BS120" s="771"/>
      <c r="BT120" s="771"/>
      <c r="BU120" s="771"/>
      <c r="BV120" s="771">
        <v>483219</v>
      </c>
      <c r="BW120" s="771"/>
      <c r="BX120" s="771"/>
      <c r="BY120" s="771"/>
      <c r="BZ120" s="771"/>
      <c r="CA120" s="771">
        <v>438700</v>
      </c>
      <c r="CB120" s="771"/>
      <c r="CC120" s="771"/>
      <c r="CD120" s="771"/>
      <c r="CE120" s="771"/>
      <c r="CF120" s="848">
        <v>4.3</v>
      </c>
      <c r="CG120" s="849"/>
      <c r="CH120" s="849"/>
      <c r="CI120" s="849"/>
      <c r="CJ120" s="849"/>
      <c r="CK120" s="850" t="s">
        <v>439</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7201600</v>
      </c>
      <c r="DH120" s="800"/>
      <c r="DI120" s="800"/>
      <c r="DJ120" s="800"/>
      <c r="DK120" s="800"/>
      <c r="DL120" s="800">
        <v>6608182</v>
      </c>
      <c r="DM120" s="800"/>
      <c r="DN120" s="800"/>
      <c r="DO120" s="800"/>
      <c r="DP120" s="800"/>
      <c r="DQ120" s="800">
        <v>6035992</v>
      </c>
      <c r="DR120" s="800"/>
      <c r="DS120" s="800"/>
      <c r="DT120" s="800"/>
      <c r="DU120" s="800"/>
      <c r="DV120" s="801">
        <v>59.7</v>
      </c>
      <c r="DW120" s="801"/>
      <c r="DX120" s="801"/>
      <c r="DY120" s="801"/>
      <c r="DZ120" s="802"/>
    </row>
    <row r="121" spans="1:130" s="197" customFormat="1" ht="26.25" customHeight="1">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189006</v>
      </c>
      <c r="AB121" s="784"/>
      <c r="AC121" s="784"/>
      <c r="AD121" s="784"/>
      <c r="AE121" s="785"/>
      <c r="AF121" s="786">
        <v>150256</v>
      </c>
      <c r="AG121" s="784"/>
      <c r="AH121" s="784"/>
      <c r="AI121" s="784"/>
      <c r="AJ121" s="785"/>
      <c r="AK121" s="786">
        <v>105184</v>
      </c>
      <c r="AL121" s="784"/>
      <c r="AM121" s="784"/>
      <c r="AN121" s="784"/>
      <c r="AO121" s="785"/>
      <c r="AP121" s="754">
        <v>1</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24558739</v>
      </c>
      <c r="BR121" s="858"/>
      <c r="BS121" s="858"/>
      <c r="BT121" s="858"/>
      <c r="BU121" s="858"/>
      <c r="BV121" s="858">
        <v>23989642</v>
      </c>
      <c r="BW121" s="858"/>
      <c r="BX121" s="858"/>
      <c r="BY121" s="858"/>
      <c r="BZ121" s="858"/>
      <c r="CA121" s="858">
        <v>23626187</v>
      </c>
      <c r="CB121" s="858"/>
      <c r="CC121" s="858"/>
      <c r="CD121" s="858"/>
      <c r="CE121" s="858"/>
      <c r="CF121" s="859">
        <v>233.8</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4512705</v>
      </c>
      <c r="DH121" s="771"/>
      <c r="DI121" s="771"/>
      <c r="DJ121" s="771"/>
      <c r="DK121" s="771"/>
      <c r="DL121" s="771">
        <v>3639451</v>
      </c>
      <c r="DM121" s="771"/>
      <c r="DN121" s="771"/>
      <c r="DO121" s="771"/>
      <c r="DP121" s="771"/>
      <c r="DQ121" s="771">
        <v>3227895</v>
      </c>
      <c r="DR121" s="771"/>
      <c r="DS121" s="771"/>
      <c r="DT121" s="771"/>
      <c r="DU121" s="771"/>
      <c r="DV121" s="823">
        <v>31.9</v>
      </c>
      <c r="DW121" s="823"/>
      <c r="DX121" s="823"/>
      <c r="DY121" s="823"/>
      <c r="DZ121" s="824"/>
    </row>
    <row r="122" spans="1:130" s="197" customFormat="1" ht="26.25" customHeight="1">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442</v>
      </c>
      <c r="BP122" s="838"/>
      <c r="BQ122" s="839">
        <v>30113881</v>
      </c>
      <c r="BR122" s="840"/>
      <c r="BS122" s="840"/>
      <c r="BT122" s="840"/>
      <c r="BU122" s="840"/>
      <c r="BV122" s="840">
        <v>29904692</v>
      </c>
      <c r="BW122" s="840"/>
      <c r="BX122" s="840"/>
      <c r="BY122" s="840"/>
      <c r="BZ122" s="840"/>
      <c r="CA122" s="840">
        <v>29553154</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192497</v>
      </c>
      <c r="DH122" s="771"/>
      <c r="DI122" s="771"/>
      <c r="DJ122" s="771"/>
      <c r="DK122" s="771"/>
      <c r="DL122" s="771">
        <v>107300</v>
      </c>
      <c r="DM122" s="771"/>
      <c r="DN122" s="771"/>
      <c r="DO122" s="771"/>
      <c r="DP122" s="771"/>
      <c r="DQ122" s="771">
        <v>93831</v>
      </c>
      <c r="DR122" s="771"/>
      <c r="DS122" s="771"/>
      <c r="DT122" s="771"/>
      <c r="DU122" s="771"/>
      <c r="DV122" s="823">
        <v>0.9</v>
      </c>
      <c r="DW122" s="823"/>
      <c r="DX122" s="823"/>
      <c r="DY122" s="823"/>
      <c r="DZ122" s="824"/>
    </row>
    <row r="123" spans="1:130" s="197" customFormat="1" ht="26.25" customHeight="1" thickBot="1">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58856</v>
      </c>
      <c r="AB123" s="784"/>
      <c r="AC123" s="784"/>
      <c r="AD123" s="784"/>
      <c r="AE123" s="785"/>
      <c r="AF123" s="786">
        <v>59422</v>
      </c>
      <c r="AG123" s="784"/>
      <c r="AH123" s="784"/>
      <c r="AI123" s="784"/>
      <c r="AJ123" s="785"/>
      <c r="AK123" s="786">
        <v>58856</v>
      </c>
      <c r="AL123" s="784"/>
      <c r="AM123" s="784"/>
      <c r="AN123" s="784"/>
      <c r="AO123" s="785"/>
      <c r="AP123" s="754">
        <v>0.6</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129.9</v>
      </c>
      <c r="BR123" s="832"/>
      <c r="BS123" s="832"/>
      <c r="BT123" s="832"/>
      <c r="BU123" s="832"/>
      <c r="BV123" s="832">
        <v>117.9</v>
      </c>
      <c r="BW123" s="832"/>
      <c r="BX123" s="832"/>
      <c r="BY123" s="832"/>
      <c r="BZ123" s="832"/>
      <c r="CA123" s="832">
        <v>106.5</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321</v>
      </c>
      <c r="AB124" s="784"/>
      <c r="AC124" s="784"/>
      <c r="AD124" s="784"/>
      <c r="AE124" s="785"/>
      <c r="AF124" s="786" t="s">
        <v>321</v>
      </c>
      <c r="AG124" s="784"/>
      <c r="AH124" s="784"/>
      <c r="AI124" s="784"/>
      <c r="AJ124" s="785"/>
      <c r="AK124" s="786" t="s">
        <v>321</v>
      </c>
      <c r="AL124" s="784"/>
      <c r="AM124" s="784"/>
      <c r="AN124" s="784"/>
      <c r="AO124" s="785"/>
      <c r="AP124" s="754" t="s">
        <v>321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321</v>
      </c>
      <c r="DH124" s="717"/>
      <c r="DI124" s="717"/>
      <c r="DJ124" s="717"/>
      <c r="DK124" s="718"/>
      <c r="DL124" s="719" t="s">
        <v>321</v>
      </c>
      <c r="DM124" s="717"/>
      <c r="DN124" s="717"/>
      <c r="DO124" s="717"/>
      <c r="DP124" s="718"/>
      <c r="DQ124" s="719" t="s">
        <v>321</v>
      </c>
      <c r="DR124" s="717"/>
      <c r="DS124" s="717"/>
      <c r="DT124" s="717"/>
      <c r="DU124" s="718"/>
      <c r="DV124" s="807" t="s">
        <v>321</v>
      </c>
      <c r="DW124" s="808"/>
      <c r="DX124" s="808"/>
      <c r="DY124" s="808"/>
      <c r="DZ124" s="809"/>
    </row>
    <row r="125" spans="1:130" s="197" customFormat="1" ht="26.25" customHeight="1" thickBot="1">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321</v>
      </c>
      <c r="AB125" s="784"/>
      <c r="AC125" s="784"/>
      <c r="AD125" s="784"/>
      <c r="AE125" s="785"/>
      <c r="AF125" s="786" t="s">
        <v>321</v>
      </c>
      <c r="AG125" s="784"/>
      <c r="AH125" s="784"/>
      <c r="AI125" s="784"/>
      <c r="AJ125" s="785"/>
      <c r="AK125" s="786" t="s">
        <v>321</v>
      </c>
      <c r="AL125" s="784"/>
      <c r="AM125" s="784"/>
      <c r="AN125" s="784"/>
      <c r="AO125" s="785"/>
      <c r="AP125" s="754" t="s">
        <v>321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321</v>
      </c>
      <c r="DH125" s="800"/>
      <c r="DI125" s="800"/>
      <c r="DJ125" s="800"/>
      <c r="DK125" s="800"/>
      <c r="DL125" s="800" t="s">
        <v>321</v>
      </c>
      <c r="DM125" s="800"/>
      <c r="DN125" s="800"/>
      <c r="DO125" s="800"/>
      <c r="DP125" s="800"/>
      <c r="DQ125" s="800" t="s">
        <v>321</v>
      </c>
      <c r="DR125" s="800"/>
      <c r="DS125" s="800"/>
      <c r="DT125" s="800"/>
      <c r="DU125" s="800"/>
      <c r="DV125" s="801" t="s">
        <v>321</v>
      </c>
      <c r="DW125" s="801"/>
      <c r="DX125" s="801"/>
      <c r="DY125" s="801"/>
      <c r="DZ125" s="802"/>
    </row>
    <row r="126" spans="1:130" s="197" customFormat="1" ht="26.25" customHeight="1">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321</v>
      </c>
      <c r="AB126" s="784"/>
      <c r="AC126" s="784"/>
      <c r="AD126" s="784"/>
      <c r="AE126" s="785"/>
      <c r="AF126" s="786" t="s">
        <v>321</v>
      </c>
      <c r="AG126" s="784"/>
      <c r="AH126" s="784"/>
      <c r="AI126" s="784"/>
      <c r="AJ126" s="785"/>
      <c r="AK126" s="786" t="s">
        <v>321</v>
      </c>
      <c r="AL126" s="784"/>
      <c r="AM126" s="784"/>
      <c r="AN126" s="784"/>
      <c r="AO126" s="785"/>
      <c r="AP126" s="754" t="s">
        <v>321</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321</v>
      </c>
      <c r="DH126" s="771"/>
      <c r="DI126" s="771"/>
      <c r="DJ126" s="771"/>
      <c r="DK126" s="771"/>
      <c r="DL126" s="771" t="s">
        <v>321</v>
      </c>
      <c r="DM126" s="771"/>
      <c r="DN126" s="771"/>
      <c r="DO126" s="771"/>
      <c r="DP126" s="771"/>
      <c r="DQ126" s="771" t="s">
        <v>321</v>
      </c>
      <c r="DR126" s="771"/>
      <c r="DS126" s="771"/>
      <c r="DT126" s="771"/>
      <c r="DU126" s="771"/>
      <c r="DV126" s="823" t="s">
        <v>321</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1507</v>
      </c>
      <c r="AB127" s="784"/>
      <c r="AC127" s="784"/>
      <c r="AD127" s="784"/>
      <c r="AE127" s="785"/>
      <c r="AF127" s="786">
        <v>653</v>
      </c>
      <c r="AG127" s="784"/>
      <c r="AH127" s="784"/>
      <c r="AI127" s="784"/>
      <c r="AJ127" s="785"/>
      <c r="AK127" s="786">
        <v>984</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321</v>
      </c>
      <c r="BG127" s="761"/>
      <c r="BH127" s="761"/>
      <c r="BI127" s="761"/>
      <c r="BJ127" s="761"/>
      <c r="BK127" s="761"/>
      <c r="BL127" s="762"/>
      <c r="BM127" s="760">
        <v>12.98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321</v>
      </c>
      <c r="DH127" s="820"/>
      <c r="DI127" s="820"/>
      <c r="DJ127" s="820"/>
      <c r="DK127" s="820"/>
      <c r="DL127" s="820" t="s">
        <v>321</v>
      </c>
      <c r="DM127" s="820"/>
      <c r="DN127" s="820"/>
      <c r="DO127" s="820"/>
      <c r="DP127" s="820"/>
      <c r="DQ127" s="820" t="s">
        <v>321</v>
      </c>
      <c r="DR127" s="820"/>
      <c r="DS127" s="820"/>
      <c r="DT127" s="820"/>
      <c r="DU127" s="820"/>
      <c r="DV127" s="821" t="s">
        <v>321</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56676</v>
      </c>
      <c r="AB128" s="724"/>
      <c r="AC128" s="724"/>
      <c r="AD128" s="724"/>
      <c r="AE128" s="725"/>
      <c r="AF128" s="726">
        <v>57505</v>
      </c>
      <c r="AG128" s="724"/>
      <c r="AH128" s="724"/>
      <c r="AI128" s="724"/>
      <c r="AJ128" s="725"/>
      <c r="AK128" s="726">
        <v>58497</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113</v>
      </c>
      <c r="BG128" s="791"/>
      <c r="BH128" s="791"/>
      <c r="BI128" s="791"/>
      <c r="BJ128" s="791"/>
      <c r="BK128" s="791"/>
      <c r="BL128" s="792"/>
      <c r="BM128" s="790">
        <v>17.98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12865848</v>
      </c>
      <c r="AB129" s="784"/>
      <c r="AC129" s="784"/>
      <c r="AD129" s="784"/>
      <c r="AE129" s="785"/>
      <c r="AF129" s="786">
        <v>12959364</v>
      </c>
      <c r="AG129" s="784"/>
      <c r="AH129" s="784"/>
      <c r="AI129" s="784"/>
      <c r="AJ129" s="785"/>
      <c r="AK129" s="786">
        <v>12705480</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14.2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2530867</v>
      </c>
      <c r="AB130" s="784"/>
      <c r="AC130" s="784"/>
      <c r="AD130" s="784"/>
      <c r="AE130" s="785"/>
      <c r="AF130" s="786">
        <v>2524669</v>
      </c>
      <c r="AG130" s="784"/>
      <c r="AH130" s="784"/>
      <c r="AI130" s="784"/>
      <c r="AJ130" s="785"/>
      <c r="AK130" s="786">
        <v>2600612</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106.5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10334981</v>
      </c>
      <c r="AB131" s="717"/>
      <c r="AC131" s="717"/>
      <c r="AD131" s="717"/>
      <c r="AE131" s="718"/>
      <c r="AF131" s="719">
        <v>10434695</v>
      </c>
      <c r="AG131" s="717"/>
      <c r="AH131" s="717"/>
      <c r="AI131" s="717"/>
      <c r="AJ131" s="718"/>
      <c r="AK131" s="719">
        <v>10104868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16.326919230000001</v>
      </c>
      <c r="AB132" s="740"/>
      <c r="AC132" s="740"/>
      <c r="AD132" s="740"/>
      <c r="AE132" s="741"/>
      <c r="AF132" s="742">
        <v>14.14870296</v>
      </c>
      <c r="AG132" s="740"/>
      <c r="AH132" s="740"/>
      <c r="AI132" s="740"/>
      <c r="AJ132" s="741"/>
      <c r="AK132" s="742">
        <v>12.13022278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18.7</v>
      </c>
      <c r="AB133" s="749"/>
      <c r="AC133" s="749"/>
      <c r="AD133" s="749"/>
      <c r="AE133" s="750"/>
      <c r="AF133" s="748">
        <v>16.5</v>
      </c>
      <c r="AG133" s="749"/>
      <c r="AH133" s="749"/>
      <c r="AI133" s="749"/>
      <c r="AJ133" s="750"/>
      <c r="AK133" s="748">
        <v>14.2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3570894</v>
      </c>
      <c r="L9" s="264">
        <v>70572</v>
      </c>
      <c r="M9" s="265">
        <v>65114</v>
      </c>
      <c r="N9" s="266">
        <v>8.4</v>
      </c>
    </row>
    <row r="10" spans="1:16">
      <c r="A10" s="248"/>
      <c r="B10" s="244"/>
      <c r="C10" s="244"/>
      <c r="D10" s="244"/>
      <c r="E10" s="244"/>
      <c r="F10" s="244"/>
      <c r="G10" s="1133" t="s">
        <v>475</v>
      </c>
      <c r="H10" s="1134"/>
      <c r="I10" s="1134"/>
      <c r="J10" s="1135"/>
      <c r="K10" s="267">
        <v>207964</v>
      </c>
      <c r="L10" s="268">
        <v>4110</v>
      </c>
      <c r="M10" s="269">
        <v>4538</v>
      </c>
      <c r="N10" s="270">
        <v>-9.4</v>
      </c>
    </row>
    <row r="11" spans="1:16" ht="13.5" customHeight="1">
      <c r="A11" s="248"/>
      <c r="B11" s="244"/>
      <c r="C11" s="244"/>
      <c r="D11" s="244"/>
      <c r="E11" s="244"/>
      <c r="F11" s="244"/>
      <c r="G11" s="1133" t="s">
        <v>476</v>
      </c>
      <c r="H11" s="1134"/>
      <c r="I11" s="1134"/>
      <c r="J11" s="1135"/>
      <c r="K11" s="267">
        <v>28651</v>
      </c>
      <c r="L11" s="268">
        <v>566</v>
      </c>
      <c r="M11" s="269">
        <v>5513</v>
      </c>
      <c r="N11" s="270">
        <v>-89.7</v>
      </c>
    </row>
    <row r="12" spans="1:16" ht="13.5" customHeight="1">
      <c r="A12" s="248"/>
      <c r="B12" s="244"/>
      <c r="C12" s="244"/>
      <c r="D12" s="244"/>
      <c r="E12" s="244"/>
      <c r="F12" s="244"/>
      <c r="G12" s="1133" t="s">
        <v>477</v>
      </c>
      <c r="H12" s="1134"/>
      <c r="I12" s="1134"/>
      <c r="J12" s="1135"/>
      <c r="K12" s="267">
        <v>20654</v>
      </c>
      <c r="L12" s="268">
        <v>408</v>
      </c>
      <c r="M12" s="269">
        <v>953</v>
      </c>
      <c r="N12" s="270">
        <v>-57.2</v>
      </c>
    </row>
    <row r="13" spans="1:16" ht="13.5" customHeight="1">
      <c r="A13" s="248"/>
      <c r="B13" s="244"/>
      <c r="C13" s="244"/>
      <c r="D13" s="244"/>
      <c r="E13" s="244"/>
      <c r="F13" s="244"/>
      <c r="G13" s="1133" t="s">
        <v>478</v>
      </c>
      <c r="H13" s="1134"/>
      <c r="I13" s="1134"/>
      <c r="J13" s="1135"/>
      <c r="K13" s="267" t="s">
        <v>479</v>
      </c>
      <c r="L13" s="268" t="s">
        <v>479</v>
      </c>
      <c r="M13" s="269">
        <v>2</v>
      </c>
      <c r="N13" s="270" t="s">
        <v>479</v>
      </c>
    </row>
    <row r="14" spans="1:16" ht="13.5" customHeight="1">
      <c r="A14" s="248"/>
      <c r="B14" s="244"/>
      <c r="C14" s="244"/>
      <c r="D14" s="244"/>
      <c r="E14" s="244"/>
      <c r="F14" s="244"/>
      <c r="G14" s="1133" t="s">
        <v>480</v>
      </c>
      <c r="H14" s="1134"/>
      <c r="I14" s="1134"/>
      <c r="J14" s="1135"/>
      <c r="K14" s="267">
        <v>213473</v>
      </c>
      <c r="L14" s="268">
        <v>4219</v>
      </c>
      <c r="M14" s="269">
        <v>2887</v>
      </c>
      <c r="N14" s="270">
        <v>46.1</v>
      </c>
    </row>
    <row r="15" spans="1:16" ht="13.5" customHeight="1">
      <c r="A15" s="248"/>
      <c r="B15" s="244"/>
      <c r="C15" s="244"/>
      <c r="D15" s="244"/>
      <c r="E15" s="244"/>
      <c r="F15" s="244"/>
      <c r="G15" s="1133" t="s">
        <v>481</v>
      </c>
      <c r="H15" s="1134"/>
      <c r="I15" s="1134"/>
      <c r="J15" s="1135"/>
      <c r="K15" s="267">
        <v>32229</v>
      </c>
      <c r="L15" s="268">
        <v>637</v>
      </c>
      <c r="M15" s="269">
        <v>1642</v>
      </c>
      <c r="N15" s="270">
        <v>-61.2</v>
      </c>
    </row>
    <row r="16" spans="1:16">
      <c r="A16" s="248"/>
      <c r="B16" s="244"/>
      <c r="C16" s="244"/>
      <c r="D16" s="244"/>
      <c r="E16" s="244"/>
      <c r="F16" s="244"/>
      <c r="G16" s="1136" t="s">
        <v>482</v>
      </c>
      <c r="H16" s="1137"/>
      <c r="I16" s="1137"/>
      <c r="J16" s="1138"/>
      <c r="K16" s="268">
        <v>-545579</v>
      </c>
      <c r="L16" s="268">
        <v>-10782</v>
      </c>
      <c r="M16" s="269">
        <v>-6965</v>
      </c>
      <c r="N16" s="270">
        <v>54.8</v>
      </c>
    </row>
    <row r="17" spans="1:16">
      <c r="A17" s="248"/>
      <c r="B17" s="244"/>
      <c r="C17" s="244"/>
      <c r="D17" s="244"/>
      <c r="E17" s="244"/>
      <c r="F17" s="244"/>
      <c r="G17" s="1136" t="s">
        <v>171</v>
      </c>
      <c r="H17" s="1137"/>
      <c r="I17" s="1137"/>
      <c r="J17" s="1138"/>
      <c r="K17" s="268">
        <v>3528286</v>
      </c>
      <c r="L17" s="268">
        <v>69730</v>
      </c>
      <c r="M17" s="269">
        <v>73685</v>
      </c>
      <c r="N17" s="270">
        <v>-5.4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7.25</v>
      </c>
      <c r="L21" s="281">
        <v>7.13</v>
      </c>
      <c r="M21" s="282">
        <v>0.12</v>
      </c>
      <c r="N21" s="249"/>
      <c r="O21" s="283"/>
      <c r="P21" s="279"/>
    </row>
    <row r="22" spans="1:16" s="284" customFormat="1">
      <c r="A22" s="279"/>
      <c r="B22" s="249"/>
      <c r="C22" s="249"/>
      <c r="D22" s="249"/>
      <c r="E22" s="249"/>
      <c r="F22" s="249"/>
      <c r="G22" s="1130" t="s">
        <v>488</v>
      </c>
      <c r="H22" s="1131"/>
      <c r="I22" s="1131"/>
      <c r="J22" s="1132"/>
      <c r="K22" s="285">
        <v>96.7</v>
      </c>
      <c r="L22" s="286">
        <v>98.1</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2699645</v>
      </c>
      <c r="L32" s="294">
        <v>53354</v>
      </c>
      <c r="M32" s="295">
        <v>43359</v>
      </c>
      <c r="N32" s="296">
        <v>23.1</v>
      </c>
    </row>
    <row r="33" spans="1:16" ht="13.5" customHeight="1">
      <c r="A33" s="248"/>
      <c r="B33" s="244"/>
      <c r="C33" s="244"/>
      <c r="D33" s="244"/>
      <c r="E33" s="244"/>
      <c r="F33" s="244"/>
      <c r="G33" s="1121" t="s">
        <v>492</v>
      </c>
      <c r="H33" s="1122"/>
      <c r="I33" s="1122"/>
      <c r="J33" s="1123"/>
      <c r="K33" s="294" t="s">
        <v>479</v>
      </c>
      <c r="L33" s="294" t="s">
        <v>479</v>
      </c>
      <c r="M33" s="295">
        <v>0</v>
      </c>
      <c r="N33" s="296" t="s">
        <v>479</v>
      </c>
    </row>
    <row r="34" spans="1:16" ht="27" customHeight="1">
      <c r="A34" s="248"/>
      <c r="B34" s="244"/>
      <c r="C34" s="244"/>
      <c r="D34" s="244"/>
      <c r="E34" s="244"/>
      <c r="F34" s="244"/>
      <c r="G34" s="1121" t="s">
        <v>493</v>
      </c>
      <c r="H34" s="1122"/>
      <c r="I34" s="1122"/>
      <c r="J34" s="1123"/>
      <c r="K34" s="294" t="s">
        <v>479</v>
      </c>
      <c r="L34" s="294" t="s">
        <v>479</v>
      </c>
      <c r="M34" s="295">
        <v>39</v>
      </c>
      <c r="N34" s="296" t="s">
        <v>479</v>
      </c>
    </row>
    <row r="35" spans="1:16" ht="27" customHeight="1">
      <c r="A35" s="248"/>
      <c r="B35" s="244"/>
      <c r="C35" s="244"/>
      <c r="D35" s="244"/>
      <c r="E35" s="244"/>
      <c r="F35" s="244"/>
      <c r="G35" s="1121" t="s">
        <v>494</v>
      </c>
      <c r="H35" s="1122"/>
      <c r="I35" s="1122"/>
      <c r="J35" s="1123"/>
      <c r="K35" s="294">
        <v>1002920</v>
      </c>
      <c r="L35" s="294">
        <v>19821</v>
      </c>
      <c r="M35" s="295">
        <v>11806</v>
      </c>
      <c r="N35" s="296">
        <v>67.900000000000006</v>
      </c>
    </row>
    <row r="36" spans="1:16" ht="27" customHeight="1">
      <c r="A36" s="248"/>
      <c r="B36" s="244"/>
      <c r="C36" s="244"/>
      <c r="D36" s="244"/>
      <c r="E36" s="244"/>
      <c r="F36" s="244"/>
      <c r="G36" s="1121" t="s">
        <v>495</v>
      </c>
      <c r="H36" s="1122"/>
      <c r="I36" s="1122"/>
      <c r="J36" s="1123"/>
      <c r="K36" s="294">
        <v>17263</v>
      </c>
      <c r="L36" s="294">
        <v>341</v>
      </c>
      <c r="M36" s="295">
        <v>1910</v>
      </c>
      <c r="N36" s="296">
        <v>-82.1</v>
      </c>
    </row>
    <row r="37" spans="1:16" ht="13.5" customHeight="1">
      <c r="A37" s="248"/>
      <c r="B37" s="244"/>
      <c r="C37" s="244"/>
      <c r="D37" s="244"/>
      <c r="E37" s="244"/>
      <c r="F37" s="244"/>
      <c r="G37" s="1121" t="s">
        <v>496</v>
      </c>
      <c r="H37" s="1122"/>
      <c r="I37" s="1122"/>
      <c r="J37" s="1123"/>
      <c r="K37" s="294">
        <v>165024</v>
      </c>
      <c r="L37" s="294">
        <v>3261</v>
      </c>
      <c r="M37" s="295">
        <v>1129</v>
      </c>
      <c r="N37" s="296">
        <v>188.8</v>
      </c>
    </row>
    <row r="38" spans="1:16" ht="27" customHeight="1">
      <c r="A38" s="248"/>
      <c r="B38" s="244"/>
      <c r="C38" s="244"/>
      <c r="D38" s="244"/>
      <c r="E38" s="244"/>
      <c r="F38" s="244"/>
      <c r="G38" s="1124" t="s">
        <v>497</v>
      </c>
      <c r="H38" s="1125"/>
      <c r="I38" s="1125"/>
      <c r="J38" s="1126"/>
      <c r="K38" s="297" t="s">
        <v>479</v>
      </c>
      <c r="L38" s="297" t="s">
        <v>479</v>
      </c>
      <c r="M38" s="298">
        <v>5</v>
      </c>
      <c r="N38" s="299" t="s">
        <v>479</v>
      </c>
      <c r="O38" s="293"/>
    </row>
    <row r="39" spans="1:16">
      <c r="A39" s="248"/>
      <c r="B39" s="244"/>
      <c r="C39" s="244"/>
      <c r="D39" s="244"/>
      <c r="E39" s="244"/>
      <c r="F39" s="244"/>
      <c r="G39" s="1124" t="s">
        <v>498</v>
      </c>
      <c r="H39" s="1125"/>
      <c r="I39" s="1125"/>
      <c r="J39" s="1126"/>
      <c r="K39" s="300">
        <v>-58497</v>
      </c>
      <c r="L39" s="300">
        <v>-1156</v>
      </c>
      <c r="M39" s="301">
        <v>-5126</v>
      </c>
      <c r="N39" s="302">
        <v>-77.400000000000006</v>
      </c>
      <c r="O39" s="293"/>
    </row>
    <row r="40" spans="1:16" ht="27" customHeight="1">
      <c r="A40" s="248"/>
      <c r="B40" s="244"/>
      <c r="C40" s="244"/>
      <c r="D40" s="244"/>
      <c r="E40" s="244"/>
      <c r="F40" s="244"/>
      <c r="G40" s="1121" t="s">
        <v>499</v>
      </c>
      <c r="H40" s="1122"/>
      <c r="I40" s="1122"/>
      <c r="J40" s="1123"/>
      <c r="K40" s="300">
        <v>-2600612</v>
      </c>
      <c r="L40" s="300">
        <v>-51397</v>
      </c>
      <c r="M40" s="301">
        <v>-37205</v>
      </c>
      <c r="N40" s="302">
        <v>38.1</v>
      </c>
      <c r="O40" s="293"/>
    </row>
    <row r="41" spans="1:16">
      <c r="A41" s="248"/>
      <c r="B41" s="244"/>
      <c r="C41" s="244"/>
      <c r="D41" s="244"/>
      <c r="E41" s="244"/>
      <c r="F41" s="244"/>
      <c r="G41" s="1127" t="s">
        <v>281</v>
      </c>
      <c r="H41" s="1128"/>
      <c r="I41" s="1128"/>
      <c r="J41" s="1129"/>
      <c r="K41" s="294">
        <v>1225743</v>
      </c>
      <c r="L41" s="300">
        <v>24225</v>
      </c>
      <c r="M41" s="301">
        <v>15917</v>
      </c>
      <c r="N41" s="302">
        <v>52.2</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2912446</v>
      </c>
      <c r="J51" s="320">
        <v>55156</v>
      </c>
      <c r="K51" s="321">
        <v>31.6</v>
      </c>
      <c r="L51" s="322">
        <v>61882</v>
      </c>
      <c r="M51" s="323">
        <v>6.7</v>
      </c>
      <c r="N51" s="324">
        <v>24.9</v>
      </c>
    </row>
    <row r="52" spans="1:14">
      <c r="A52" s="248"/>
      <c r="B52" s="244"/>
      <c r="C52" s="244"/>
      <c r="D52" s="244"/>
      <c r="E52" s="244"/>
      <c r="F52" s="244"/>
      <c r="G52" s="325"/>
      <c r="H52" s="326" t="s">
        <v>510</v>
      </c>
      <c r="I52" s="327">
        <v>1653457</v>
      </c>
      <c r="J52" s="328">
        <v>31313</v>
      </c>
      <c r="K52" s="329">
        <v>21.1</v>
      </c>
      <c r="L52" s="330">
        <v>32175</v>
      </c>
      <c r="M52" s="331">
        <v>0</v>
      </c>
      <c r="N52" s="332">
        <v>21.1</v>
      </c>
    </row>
    <row r="53" spans="1:14">
      <c r="A53" s="248"/>
      <c r="B53" s="244"/>
      <c r="C53" s="244"/>
      <c r="D53" s="244"/>
      <c r="E53" s="244"/>
      <c r="F53" s="244"/>
      <c r="G53" s="310" t="s">
        <v>511</v>
      </c>
      <c r="H53" s="311"/>
      <c r="I53" s="319">
        <v>3255303</v>
      </c>
      <c r="J53" s="320">
        <v>62440</v>
      </c>
      <c r="K53" s="321">
        <v>13.2</v>
      </c>
      <c r="L53" s="322">
        <v>47569</v>
      </c>
      <c r="M53" s="323">
        <v>-23.1</v>
      </c>
      <c r="N53" s="324">
        <v>36.299999999999997</v>
      </c>
    </row>
    <row r="54" spans="1:14">
      <c r="A54" s="248"/>
      <c r="B54" s="244"/>
      <c r="C54" s="244"/>
      <c r="D54" s="244"/>
      <c r="E54" s="244"/>
      <c r="F54" s="244"/>
      <c r="G54" s="325"/>
      <c r="H54" s="326" t="s">
        <v>510</v>
      </c>
      <c r="I54" s="327">
        <v>703929</v>
      </c>
      <c r="J54" s="328">
        <v>13502</v>
      </c>
      <c r="K54" s="329">
        <v>-56.9</v>
      </c>
      <c r="L54" s="330">
        <v>26255</v>
      </c>
      <c r="M54" s="331">
        <v>-18.399999999999999</v>
      </c>
      <c r="N54" s="332">
        <v>-38.5</v>
      </c>
    </row>
    <row r="55" spans="1:14">
      <c r="A55" s="248"/>
      <c r="B55" s="244"/>
      <c r="C55" s="244"/>
      <c r="D55" s="244"/>
      <c r="E55" s="244"/>
      <c r="F55" s="244"/>
      <c r="G55" s="310" t="s">
        <v>512</v>
      </c>
      <c r="H55" s="311"/>
      <c r="I55" s="319">
        <v>3891373</v>
      </c>
      <c r="J55" s="320">
        <v>75000</v>
      </c>
      <c r="K55" s="321">
        <v>20.100000000000001</v>
      </c>
      <c r="L55" s="322">
        <v>50880</v>
      </c>
      <c r="M55" s="323">
        <v>7</v>
      </c>
      <c r="N55" s="324">
        <v>13.1</v>
      </c>
    </row>
    <row r="56" spans="1:14">
      <c r="A56" s="248"/>
      <c r="B56" s="244"/>
      <c r="C56" s="244"/>
      <c r="D56" s="244"/>
      <c r="E56" s="244"/>
      <c r="F56" s="244"/>
      <c r="G56" s="325"/>
      <c r="H56" s="326" t="s">
        <v>510</v>
      </c>
      <c r="I56" s="327">
        <v>1043778</v>
      </c>
      <c r="J56" s="328">
        <v>20117</v>
      </c>
      <c r="K56" s="329">
        <v>49</v>
      </c>
      <c r="L56" s="330">
        <v>26879</v>
      </c>
      <c r="M56" s="331">
        <v>2.4</v>
      </c>
      <c r="N56" s="332">
        <v>46.6</v>
      </c>
    </row>
    <row r="57" spans="1:14">
      <c r="A57" s="248"/>
      <c r="B57" s="244"/>
      <c r="C57" s="244"/>
      <c r="D57" s="244"/>
      <c r="E57" s="244"/>
      <c r="F57" s="244"/>
      <c r="G57" s="310" t="s">
        <v>513</v>
      </c>
      <c r="H57" s="311"/>
      <c r="I57" s="319">
        <v>5289153</v>
      </c>
      <c r="J57" s="320">
        <v>103032</v>
      </c>
      <c r="K57" s="321">
        <v>37.4</v>
      </c>
      <c r="L57" s="322">
        <v>63956</v>
      </c>
      <c r="M57" s="323">
        <v>25.7</v>
      </c>
      <c r="N57" s="324">
        <v>11.7</v>
      </c>
    </row>
    <row r="58" spans="1:14">
      <c r="A58" s="248"/>
      <c r="B58" s="244"/>
      <c r="C58" s="244"/>
      <c r="D58" s="244"/>
      <c r="E58" s="244"/>
      <c r="F58" s="244"/>
      <c r="G58" s="325"/>
      <c r="H58" s="326" t="s">
        <v>510</v>
      </c>
      <c r="I58" s="327">
        <v>2940627</v>
      </c>
      <c r="J58" s="328">
        <v>57283</v>
      </c>
      <c r="K58" s="329">
        <v>184.7</v>
      </c>
      <c r="L58" s="330">
        <v>29239</v>
      </c>
      <c r="M58" s="331">
        <v>8.8000000000000007</v>
      </c>
      <c r="N58" s="332">
        <v>175.9</v>
      </c>
    </row>
    <row r="59" spans="1:14">
      <c r="A59" s="248"/>
      <c r="B59" s="244"/>
      <c r="C59" s="244"/>
      <c r="D59" s="244"/>
      <c r="E59" s="244"/>
      <c r="F59" s="244"/>
      <c r="G59" s="310" t="s">
        <v>514</v>
      </c>
      <c r="H59" s="311"/>
      <c r="I59" s="319">
        <v>3252771</v>
      </c>
      <c r="J59" s="320">
        <v>64285</v>
      </c>
      <c r="K59" s="321">
        <v>-37.6</v>
      </c>
      <c r="L59" s="322">
        <v>66255</v>
      </c>
      <c r="M59" s="323">
        <v>3.6</v>
      </c>
      <c r="N59" s="324">
        <v>-41.2</v>
      </c>
    </row>
    <row r="60" spans="1:14">
      <c r="A60" s="248"/>
      <c r="B60" s="244"/>
      <c r="C60" s="244"/>
      <c r="D60" s="244"/>
      <c r="E60" s="244"/>
      <c r="F60" s="244"/>
      <c r="G60" s="325"/>
      <c r="H60" s="326" t="s">
        <v>510</v>
      </c>
      <c r="I60" s="333">
        <v>1698088</v>
      </c>
      <c r="J60" s="328">
        <v>33560</v>
      </c>
      <c r="K60" s="329">
        <v>-41.4</v>
      </c>
      <c r="L60" s="330">
        <v>31822</v>
      </c>
      <c r="M60" s="331">
        <v>8.8000000000000007</v>
      </c>
      <c r="N60" s="332">
        <v>-50.2</v>
      </c>
    </row>
    <row r="61" spans="1:14">
      <c r="A61" s="248"/>
      <c r="B61" s="244"/>
      <c r="C61" s="244"/>
      <c r="D61" s="244"/>
      <c r="E61" s="244"/>
      <c r="F61" s="244"/>
      <c r="G61" s="310" t="s">
        <v>515</v>
      </c>
      <c r="H61" s="334"/>
      <c r="I61" s="335">
        <v>3720209</v>
      </c>
      <c r="J61" s="336">
        <v>71983</v>
      </c>
      <c r="K61" s="337">
        <v>12.9</v>
      </c>
      <c r="L61" s="338">
        <v>58108</v>
      </c>
      <c r="M61" s="339">
        <v>4</v>
      </c>
      <c r="N61" s="324">
        <v>8.9</v>
      </c>
    </row>
    <row r="62" spans="1:14">
      <c r="A62" s="248"/>
      <c r="B62" s="244"/>
      <c r="C62" s="244"/>
      <c r="D62" s="244"/>
      <c r="E62" s="244"/>
      <c r="F62" s="244"/>
      <c r="G62" s="325"/>
      <c r="H62" s="326" t="s">
        <v>510</v>
      </c>
      <c r="I62" s="327">
        <v>1607976</v>
      </c>
      <c r="J62" s="328">
        <v>31155</v>
      </c>
      <c r="K62" s="329">
        <v>31.3</v>
      </c>
      <c r="L62" s="330">
        <v>29274</v>
      </c>
      <c r="M62" s="331">
        <v>0.3</v>
      </c>
      <c r="N62" s="332">
        <v>31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5.01</v>
      </c>
      <c r="G47" s="12">
        <v>6.87</v>
      </c>
      <c r="H47" s="12">
        <v>15.61</v>
      </c>
      <c r="I47" s="12">
        <v>16.13</v>
      </c>
      <c r="J47" s="13">
        <v>18.05</v>
      </c>
    </row>
    <row r="48" spans="2:10" ht="57.75" customHeight="1">
      <c r="B48" s="14"/>
      <c r="C48" s="1141" t="s">
        <v>4</v>
      </c>
      <c r="D48" s="1141"/>
      <c r="E48" s="1142"/>
      <c r="F48" s="15">
        <v>5.7</v>
      </c>
      <c r="G48" s="16">
        <v>4.54</v>
      </c>
      <c r="H48" s="16">
        <v>4.9800000000000004</v>
      </c>
      <c r="I48" s="16">
        <v>4.6399999999999997</v>
      </c>
      <c r="J48" s="17">
        <v>5.97</v>
      </c>
    </row>
    <row r="49" spans="2:10" ht="57.75" customHeight="1" thickBot="1">
      <c r="B49" s="18"/>
      <c r="C49" s="1143" t="s">
        <v>5</v>
      </c>
      <c r="D49" s="1143"/>
      <c r="E49" s="1144"/>
      <c r="F49" s="19">
        <v>5.05</v>
      </c>
      <c r="G49" s="20">
        <v>3.33</v>
      </c>
      <c r="H49" s="20">
        <v>11.2</v>
      </c>
      <c r="I49" s="20">
        <v>1.59</v>
      </c>
      <c r="J49" s="21">
        <v>4.0199999999999996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522</v>
      </c>
      <c r="D34" s="1151"/>
      <c r="E34" s="1152"/>
      <c r="F34" s="32">
        <v>6.95</v>
      </c>
      <c r="G34" s="33">
        <v>8.65</v>
      </c>
      <c r="H34" s="33">
        <v>9.81</v>
      </c>
      <c r="I34" s="33">
        <v>10.6</v>
      </c>
      <c r="J34" s="34">
        <v>11.44</v>
      </c>
      <c r="K34" s="22"/>
      <c r="L34" s="22"/>
      <c r="M34" s="22"/>
      <c r="N34" s="22"/>
      <c r="O34" s="22"/>
      <c r="P34" s="22"/>
    </row>
    <row r="35" spans="1:16" ht="39" customHeight="1">
      <c r="A35" s="22"/>
      <c r="B35" s="35"/>
      <c r="C35" s="1145" t="s">
        <v>523</v>
      </c>
      <c r="D35" s="1146"/>
      <c r="E35" s="1147"/>
      <c r="F35" s="36">
        <v>5.69</v>
      </c>
      <c r="G35" s="37">
        <v>4.54</v>
      </c>
      <c r="H35" s="37">
        <v>4.97</v>
      </c>
      <c r="I35" s="37">
        <v>4.63</v>
      </c>
      <c r="J35" s="38">
        <v>5.94</v>
      </c>
      <c r="K35" s="22"/>
      <c r="L35" s="22"/>
      <c r="M35" s="22"/>
      <c r="N35" s="22"/>
      <c r="O35" s="22"/>
      <c r="P35" s="22"/>
    </row>
    <row r="36" spans="1:16" ht="39" customHeight="1">
      <c r="A36" s="22"/>
      <c r="B36" s="35"/>
      <c r="C36" s="1145" t="s">
        <v>524</v>
      </c>
      <c r="D36" s="1146"/>
      <c r="E36" s="1147"/>
      <c r="F36" s="36">
        <v>0.39</v>
      </c>
      <c r="G36" s="37">
        <v>0.55000000000000004</v>
      </c>
      <c r="H36" s="37">
        <v>0.94</v>
      </c>
      <c r="I36" s="37">
        <v>0.76</v>
      </c>
      <c r="J36" s="38">
        <v>0.97</v>
      </c>
      <c r="K36" s="22"/>
      <c r="L36" s="22"/>
      <c r="M36" s="22"/>
      <c r="N36" s="22"/>
      <c r="O36" s="22"/>
      <c r="P36" s="22"/>
    </row>
    <row r="37" spans="1:16" ht="39" customHeight="1">
      <c r="A37" s="22"/>
      <c r="B37" s="35"/>
      <c r="C37" s="1145" t="s">
        <v>525</v>
      </c>
      <c r="D37" s="1146"/>
      <c r="E37" s="1147"/>
      <c r="F37" s="36">
        <v>2.95</v>
      </c>
      <c r="G37" s="37">
        <v>1.98</v>
      </c>
      <c r="H37" s="37">
        <v>1.78</v>
      </c>
      <c r="I37" s="37">
        <v>1.87</v>
      </c>
      <c r="J37" s="38">
        <v>0.92</v>
      </c>
      <c r="K37" s="22"/>
      <c r="L37" s="22"/>
      <c r="M37" s="22"/>
      <c r="N37" s="22"/>
      <c r="O37" s="22"/>
      <c r="P37" s="22"/>
    </row>
    <row r="38" spans="1:16" ht="39" customHeight="1">
      <c r="A38" s="22"/>
      <c r="B38" s="35"/>
      <c r="C38" s="1145" t="s">
        <v>526</v>
      </c>
      <c r="D38" s="1146"/>
      <c r="E38" s="1147"/>
      <c r="F38" s="36">
        <v>0.03</v>
      </c>
      <c r="G38" s="37">
        <v>0.03</v>
      </c>
      <c r="H38" s="37">
        <v>0.02</v>
      </c>
      <c r="I38" s="37">
        <v>0.02</v>
      </c>
      <c r="J38" s="38">
        <v>0.03</v>
      </c>
      <c r="K38" s="22"/>
      <c r="L38" s="22"/>
      <c r="M38" s="22"/>
      <c r="N38" s="22"/>
      <c r="O38" s="22"/>
      <c r="P38" s="22"/>
    </row>
    <row r="39" spans="1:16" ht="39" customHeight="1">
      <c r="A39" s="22"/>
      <c r="B39" s="35"/>
      <c r="C39" s="1145" t="s">
        <v>527</v>
      </c>
      <c r="D39" s="1146"/>
      <c r="E39" s="1147"/>
      <c r="F39" s="36">
        <v>0</v>
      </c>
      <c r="G39" s="37">
        <v>0</v>
      </c>
      <c r="H39" s="37">
        <v>0</v>
      </c>
      <c r="I39" s="37">
        <v>0</v>
      </c>
      <c r="J39" s="38">
        <v>0.02</v>
      </c>
      <c r="K39" s="22"/>
      <c r="L39" s="22"/>
      <c r="M39" s="22"/>
      <c r="N39" s="22"/>
      <c r="O39" s="22"/>
      <c r="P39" s="22"/>
    </row>
    <row r="40" spans="1:16" ht="39" customHeight="1">
      <c r="A40" s="22"/>
      <c r="B40" s="35"/>
      <c r="C40" s="1145" t="s">
        <v>528</v>
      </c>
      <c r="D40" s="1146"/>
      <c r="E40" s="1147"/>
      <c r="F40" s="36">
        <v>0.01</v>
      </c>
      <c r="G40" s="37">
        <v>0.08</v>
      </c>
      <c r="H40" s="37">
        <v>0.09</v>
      </c>
      <c r="I40" s="37">
        <v>0.01</v>
      </c>
      <c r="J40" s="38">
        <v>0.01</v>
      </c>
      <c r="K40" s="22"/>
      <c r="L40" s="22"/>
      <c r="M40" s="22"/>
      <c r="N40" s="22"/>
      <c r="O40" s="22"/>
      <c r="P40" s="22"/>
    </row>
    <row r="41" spans="1:16" ht="39" customHeight="1">
      <c r="A41" s="22"/>
      <c r="B41" s="35"/>
      <c r="C41" s="1145" t="s">
        <v>529</v>
      </c>
      <c r="D41" s="1146"/>
      <c r="E41" s="1147"/>
      <c r="F41" s="36">
        <v>0.01</v>
      </c>
      <c r="G41" s="37">
        <v>0</v>
      </c>
      <c r="H41" s="37">
        <v>0</v>
      </c>
      <c r="I41" s="37">
        <v>0</v>
      </c>
      <c r="J41" s="38">
        <v>0</v>
      </c>
      <c r="K41" s="22"/>
      <c r="L41" s="22"/>
      <c r="M41" s="22"/>
      <c r="N41" s="22"/>
      <c r="O41" s="22"/>
      <c r="P41" s="22"/>
    </row>
    <row r="42" spans="1:16" ht="39" customHeight="1">
      <c r="A42" s="22"/>
      <c r="B42" s="39"/>
      <c r="C42" s="1145" t="s">
        <v>530</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531</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3331</v>
      </c>
      <c r="L45" s="60">
        <v>3119</v>
      </c>
      <c r="M45" s="60">
        <v>3006</v>
      </c>
      <c r="N45" s="60">
        <v>2826</v>
      </c>
      <c r="O45" s="61">
        <v>2700</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v>7</v>
      </c>
      <c r="L47" s="64">
        <v>3</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1284</v>
      </c>
      <c r="L48" s="64">
        <v>1200</v>
      </c>
      <c r="M48" s="64">
        <v>1018</v>
      </c>
      <c r="N48" s="64">
        <v>1021</v>
      </c>
      <c r="O48" s="65">
        <v>1003</v>
      </c>
      <c r="P48" s="48"/>
      <c r="Q48" s="48"/>
      <c r="R48" s="48"/>
      <c r="S48" s="48"/>
      <c r="T48" s="48"/>
      <c r="U48" s="48"/>
    </row>
    <row r="49" spans="1:21" ht="30.75" customHeight="1">
      <c r="A49" s="48"/>
      <c r="B49" s="1163"/>
      <c r="C49" s="1164"/>
      <c r="D49" s="62"/>
      <c r="E49" s="1155" t="s">
        <v>16</v>
      </c>
      <c r="F49" s="1155"/>
      <c r="G49" s="1155"/>
      <c r="H49" s="1155"/>
      <c r="I49" s="1155"/>
      <c r="J49" s="1156"/>
      <c r="K49" s="63" t="s">
        <v>479</v>
      </c>
      <c r="L49" s="64">
        <v>1</v>
      </c>
      <c r="M49" s="64">
        <v>2</v>
      </c>
      <c r="N49" s="64">
        <v>1</v>
      </c>
      <c r="O49" s="65">
        <v>17</v>
      </c>
      <c r="P49" s="48"/>
      <c r="Q49" s="48"/>
      <c r="R49" s="48"/>
      <c r="S49" s="48"/>
      <c r="T49" s="48"/>
      <c r="U49" s="48"/>
    </row>
    <row r="50" spans="1:21" ht="30.75" customHeight="1">
      <c r="A50" s="48"/>
      <c r="B50" s="1163"/>
      <c r="C50" s="1164"/>
      <c r="D50" s="62"/>
      <c r="E50" s="1155" t="s">
        <v>17</v>
      </c>
      <c r="F50" s="1155"/>
      <c r="G50" s="1155"/>
      <c r="H50" s="1155"/>
      <c r="I50" s="1155"/>
      <c r="J50" s="1156"/>
      <c r="K50" s="63">
        <v>383</v>
      </c>
      <c r="L50" s="64">
        <v>389</v>
      </c>
      <c r="M50" s="64">
        <v>249</v>
      </c>
      <c r="N50" s="64">
        <v>210</v>
      </c>
      <c r="O50" s="65">
        <v>165</v>
      </c>
      <c r="P50" s="48"/>
      <c r="Q50" s="48"/>
      <c r="R50" s="48"/>
      <c r="S50" s="48"/>
      <c r="T50" s="48"/>
      <c r="U50" s="48"/>
    </row>
    <row r="51" spans="1:21" ht="30.75" customHeight="1">
      <c r="A51" s="48"/>
      <c r="B51" s="1165"/>
      <c r="C51" s="1166"/>
      <c r="D51" s="66"/>
      <c r="E51" s="1155" t="s">
        <v>18</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c r="A52" s="48"/>
      <c r="B52" s="1153" t="s">
        <v>19</v>
      </c>
      <c r="C52" s="1154"/>
      <c r="D52" s="66"/>
      <c r="E52" s="1155" t="s">
        <v>20</v>
      </c>
      <c r="F52" s="1155"/>
      <c r="G52" s="1155"/>
      <c r="H52" s="1155"/>
      <c r="I52" s="1155"/>
      <c r="J52" s="1156"/>
      <c r="K52" s="63">
        <v>2785</v>
      </c>
      <c r="L52" s="64">
        <v>2691</v>
      </c>
      <c r="M52" s="64">
        <v>2587</v>
      </c>
      <c r="N52" s="64">
        <v>2582</v>
      </c>
      <c r="O52" s="65">
        <v>2659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2220</v>
      </c>
      <c r="L53" s="69">
        <v>2021</v>
      </c>
      <c r="M53" s="69">
        <v>1688</v>
      </c>
      <c r="N53" s="69">
        <v>1476</v>
      </c>
      <c r="O53" s="70">
        <v>1226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2016-04-15T04:14:00Z</cp:lastPrinted>
  <dcterms:created xsi:type="dcterms:W3CDTF">2016-02-15T01:15:45Z</dcterms:created>
  <dcterms:modified xsi:type="dcterms:W3CDTF">2016-04-15T04:14:08Z</dcterms:modified>
  <cp:category/>
</cp:coreProperties>
</file>